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AMSchedule" sheetId="1" r:id="rId1"/>
  </sheets>
  <definedNames/>
  <calcPr fullCalcOnLoad="1"/>
</workbook>
</file>

<file path=xl/sharedStrings.xml><?xml version="1.0" encoding="utf-8"?>
<sst xmlns="http://schemas.openxmlformats.org/spreadsheetml/2006/main" count="659" uniqueCount="250">
  <si>
    <t>CASNUM</t>
  </si>
  <si>
    <t>POST</t>
  </si>
  <si>
    <t>RNO</t>
  </si>
  <si>
    <t>CANNAM</t>
  </si>
  <si>
    <t>FNAM</t>
  </si>
  <si>
    <t>NIC</t>
  </si>
  <si>
    <t>PAPER_DATE</t>
  </si>
  <si>
    <t>PAPER_TIME</t>
  </si>
  <si>
    <t>SUB_CENTRE</t>
  </si>
  <si>
    <t>2B2013</t>
  </si>
  <si>
    <t>STENOGRAPHER</t>
  </si>
  <si>
    <t>ABDUL SALAM</t>
  </si>
  <si>
    <t>KHUDA BAKHSH</t>
  </si>
  <si>
    <t>HAZRAT AYESHA SIDDIQA DEGREE COLLEGE (GIRLS), ARTS BLOCK, CENTER NO. 1, GROUND FLOOR, NICOLSON ROAD, NEAR HAJI CAMP, LAHORE</t>
  </si>
  <si>
    <t>ABU BAKAR SAEED</t>
  </si>
  <si>
    <t>MUHAMMAD SAEED ANJUM</t>
  </si>
  <si>
    <t>ADNAN ASLAM</t>
  </si>
  <si>
    <t>MUHAMMAD ASLAM</t>
  </si>
  <si>
    <t>AHMAD HASSAN</t>
  </si>
  <si>
    <t>MUNIR AHMAD</t>
  </si>
  <si>
    <t>AHMAD SAEED</t>
  </si>
  <si>
    <t>ZAHOOR AHMAD</t>
  </si>
  <si>
    <t>AHSAN SHAHZAD</t>
  </si>
  <si>
    <t>HAJI ATTA MUHAMMAD</t>
  </si>
  <si>
    <t>ALI</t>
  </si>
  <si>
    <t>EJAZ</t>
  </si>
  <si>
    <t>ALI RAZA</t>
  </si>
  <si>
    <t>MUHAMMAD MANZOOR</t>
  </si>
  <si>
    <t>ALI RAZA ASLAM</t>
  </si>
  <si>
    <t>ANWAR UL HASSAN</t>
  </si>
  <si>
    <t>ALLAH YAR</t>
  </si>
  <si>
    <t>ARSLAN GUL</t>
  </si>
  <si>
    <t>GUL HAMEED</t>
  </si>
  <si>
    <t>ASAD EJAZ</t>
  </si>
  <si>
    <t>EJAZ AHMAD</t>
  </si>
  <si>
    <t>ASGHAR RAZA ALI</t>
  </si>
  <si>
    <t>MUHAMMAD RAMZAN</t>
  </si>
  <si>
    <t>ASIF SHAHZAD</t>
  </si>
  <si>
    <t>ZAWAR HUSSAIN</t>
  </si>
  <si>
    <t>ASIM WAKEEL</t>
  </si>
  <si>
    <t>WAKEEL AHMED</t>
  </si>
  <si>
    <t>ATTAR BAIG</t>
  </si>
  <si>
    <t>ALLAH BAKHSH</t>
  </si>
  <si>
    <t>AYAZ ABID</t>
  </si>
  <si>
    <t>M. ABID</t>
  </si>
  <si>
    <t>AZHAR GHAFAR</t>
  </si>
  <si>
    <t>ABDUL GHAFAR</t>
  </si>
  <si>
    <t>BABAR MUSHTAQ</t>
  </si>
  <si>
    <t>MUHAMMAD MUSHTAQ</t>
  </si>
  <si>
    <t>M.ASLAM JAVED</t>
  </si>
  <si>
    <t>FAISAL AMIN</t>
  </si>
  <si>
    <t>MUHAMMAD AMIN</t>
  </si>
  <si>
    <t>FAIZAN ABBAS</t>
  </si>
  <si>
    <t>GHULAM ABBAS</t>
  </si>
  <si>
    <t>FARMAN ZAIB</t>
  </si>
  <si>
    <t>MUHAMMAD SIDDIQUE</t>
  </si>
  <si>
    <t>FARZANA BIBI</t>
  </si>
  <si>
    <t>ABDUL GHAFOOR</t>
  </si>
  <si>
    <t>FOZIA ASLAM</t>
  </si>
  <si>
    <t>GHAZZANFAR ABBAS</t>
  </si>
  <si>
    <t>GULZAR AHMED</t>
  </si>
  <si>
    <t>GHULAM NABI</t>
  </si>
  <si>
    <t>MUHAMMAD ISMAEEL</t>
  </si>
  <si>
    <t>GOHAR SULTAN</t>
  </si>
  <si>
    <t>SULTAN AHMAD</t>
  </si>
  <si>
    <t>HAFIZ MUDASSAR ALI</t>
  </si>
  <si>
    <t>ASHIQ HUSSAIN</t>
  </si>
  <si>
    <t>HAROON-UR-RASHEED</t>
  </si>
  <si>
    <t>ABDUL MAJEED</t>
  </si>
  <si>
    <t>IHSAN ALI</t>
  </si>
  <si>
    <t>AURANG ZAIB</t>
  </si>
  <si>
    <t>IJAZ-UL-HAQ</t>
  </si>
  <si>
    <t>QARI BAHAWAL HAQ</t>
  </si>
  <si>
    <t>IMRAN KHALIL</t>
  </si>
  <si>
    <t>QAZI KHALIL AHMAD</t>
  </si>
  <si>
    <t>IMTIAZ</t>
  </si>
  <si>
    <t>SHAFIQUE AHMED</t>
  </si>
  <si>
    <t>IMTIAZ AHMED</t>
  </si>
  <si>
    <t>MUSHTAQE AHMED</t>
  </si>
  <si>
    <t>IMTIAZ HAIDER</t>
  </si>
  <si>
    <t>GHULAM HAIDER</t>
  </si>
  <si>
    <t>INAMUL HAQ</t>
  </si>
  <si>
    <t>NEMAT ALI</t>
  </si>
  <si>
    <t>IRFAN AKHTAR</t>
  </si>
  <si>
    <t>M. AKHTAR</t>
  </si>
  <si>
    <t>ISTEKHAR AHMAD</t>
  </si>
  <si>
    <t>MAQBOOL AHMAD</t>
  </si>
  <si>
    <t>JAWAD ASLAM</t>
  </si>
  <si>
    <t>KAMRAN KHAN</t>
  </si>
  <si>
    <t>FAZAL ABBAS</t>
  </si>
  <si>
    <t>KHURAM SHAHZAD</t>
  </si>
  <si>
    <t>MUHAMMAD ALTAF</t>
  </si>
  <si>
    <t>LAEEEQUE AHMAD</t>
  </si>
  <si>
    <t>FAYYAZ AHMAD</t>
  </si>
  <si>
    <t>MANZOOR AHMAD</t>
  </si>
  <si>
    <t>MIRZA UMAR BAIG</t>
  </si>
  <si>
    <t>MUHAMMAD MUBARK BAIG</t>
  </si>
  <si>
    <t>MUDASSAR YAQUB</t>
  </si>
  <si>
    <t>MUHAMMAD YAQUB</t>
  </si>
  <si>
    <t>MUHAMMAD AHMED</t>
  </si>
  <si>
    <t>MUHAMMAD AKHLAQ AHMAD</t>
  </si>
  <si>
    <t>RANA MUSHTAQ AHMAD</t>
  </si>
  <si>
    <t>MUHAMMAD AQIB ADIL</t>
  </si>
  <si>
    <t>MUHAMMAD ALI</t>
  </si>
  <si>
    <t>MUHAMMAD ARSLAN NAWAZ</t>
  </si>
  <si>
    <t>MUHAMMAD NAWAZ MALIK</t>
  </si>
  <si>
    <t>MUHAMMAD ASGHAR ALI</t>
  </si>
  <si>
    <t>KHUSHI MUHAMMAD</t>
  </si>
  <si>
    <t>MUHAMMAD ASIM</t>
  </si>
  <si>
    <t>HAFIZ M. KALEEM ULLAH</t>
  </si>
  <si>
    <t>MUHAMMAD AWAIS</t>
  </si>
  <si>
    <t>MUHAMMAD HUSSAIN</t>
  </si>
  <si>
    <t>MUHAMMAD AZAM</t>
  </si>
  <si>
    <t>MUHAMMAD YASEEN</t>
  </si>
  <si>
    <t>MUHAMMAD AZEEM ASHRAF</t>
  </si>
  <si>
    <t>MUHAMMAD ASHRAF</t>
  </si>
  <si>
    <t>MUHAMMAD FAHIM UD DIN</t>
  </si>
  <si>
    <t>GHULAM YASEEN</t>
  </si>
  <si>
    <t>MUHAMMAD FAROOQ</t>
  </si>
  <si>
    <t>MUHAMMAD IDDREES</t>
  </si>
  <si>
    <t>ABDUL RASHEED</t>
  </si>
  <si>
    <t>MUHAMMAD ILYAS</t>
  </si>
  <si>
    <t>KHADIM HUSSAIN</t>
  </si>
  <si>
    <t>MUHAMMAD INAAM</t>
  </si>
  <si>
    <t>HAFIZ MUHAMMAD SARWAR</t>
  </si>
  <si>
    <t>MUHAMMAD IRFAN ANJUM</t>
  </si>
  <si>
    <t>MUHAMAMD ZAMAN</t>
  </si>
  <si>
    <t>MUHAMMAD IRFAN SHAHZAD</t>
  </si>
  <si>
    <t>HAJI AHMAD</t>
  </si>
  <si>
    <t>MUHAMMAD IRFAN UL HAQ</t>
  </si>
  <si>
    <t>HAQ NAWAZ</t>
  </si>
  <si>
    <t>MUHAMMAD JABIR WAQAS</t>
  </si>
  <si>
    <t>GHULAM JILANI</t>
  </si>
  <si>
    <t>MUHAMMAD MADNI</t>
  </si>
  <si>
    <t>GHULAM MUHAMMAD</t>
  </si>
  <si>
    <t>MUHAMMAD MUNIR AHMED</t>
  </si>
  <si>
    <t>MUHAMMAD NAFEES AHMED</t>
  </si>
  <si>
    <t>MUHAMMAD NADEEM</t>
  </si>
  <si>
    <t>MUHAMMAD ASLAM SHEIKH</t>
  </si>
  <si>
    <t>MUHAMMAD NAEEM</t>
  </si>
  <si>
    <t>MUHAMMAD NAEEM AJMAL</t>
  </si>
  <si>
    <t>MUHAMMAD AJMAL AWAN</t>
  </si>
  <si>
    <t>MUHAMMAD NAEEM SHEZAD</t>
  </si>
  <si>
    <t>MUHAMMAD NAWAZ</t>
  </si>
  <si>
    <t>MUHAMMAD NUMAN SHAHID</t>
  </si>
  <si>
    <t>SHAUKAT ALI</t>
  </si>
  <si>
    <t>MUHAMMAD SAEED</t>
  </si>
  <si>
    <t>SANA ULLAH</t>
  </si>
  <si>
    <t>MUHAMMAD SHAHID KHAN</t>
  </si>
  <si>
    <t>CHOOTEY KHAN</t>
  </si>
  <si>
    <t>MUHAMMAD SHAKEEL</t>
  </si>
  <si>
    <t>MUHAMMAD YAQOOB</t>
  </si>
  <si>
    <t>MUHAMMAD TAYYAB ANWAR</t>
  </si>
  <si>
    <t>MUHAMMAD ANWAR</t>
  </si>
  <si>
    <t>MUHAMMAD UMER</t>
  </si>
  <si>
    <t>MUHAMMAD KHALID CH</t>
  </si>
  <si>
    <t>MUHAMMAD USMAN RAFIQUE</t>
  </si>
  <si>
    <t>ZULFIQAR ALI</t>
  </si>
  <si>
    <t>MUHAMMAD WAQAR</t>
  </si>
  <si>
    <t>MUHAMMAD SHAH DIN</t>
  </si>
  <si>
    <t>MUHAMMAD WARIS</t>
  </si>
  <si>
    <t>MUHAMMAD RAFIH</t>
  </si>
  <si>
    <t>MUHAMMAD WASEEM WAQAS</t>
  </si>
  <si>
    <t>GHULAM RASOOL SAEEDI</t>
  </si>
  <si>
    <t>MUHAMMAD WASIM AKRAM</t>
  </si>
  <si>
    <t>LIAQAT ALI</t>
  </si>
  <si>
    <t>MUHAMMAD YASIR ASLAM</t>
  </si>
  <si>
    <t>MUHAMMAD ZAIN RAZA</t>
  </si>
  <si>
    <t>SALEEM AKHTAR RAZA</t>
  </si>
  <si>
    <t>MUHAMMAD ZEESHAN</t>
  </si>
  <si>
    <t>MUHAMMAD ZOHAIB KHAN</t>
  </si>
  <si>
    <t>MUHAMMAD RAZZAQ KHAN</t>
  </si>
  <si>
    <t>MUZAMIL HUSSAIN</t>
  </si>
  <si>
    <t>FALAK SHER</t>
  </si>
  <si>
    <t>NABEEL IRSHAD WATTOO</t>
  </si>
  <si>
    <t>IRSHAD AHMAD</t>
  </si>
  <si>
    <t>NADEEM AKHTAR</t>
  </si>
  <si>
    <t>NADEEM ALI</t>
  </si>
  <si>
    <t>AKRAM BUTT</t>
  </si>
  <si>
    <t>NAILA SHOUKAT</t>
  </si>
  <si>
    <t>SHOUKAT ALI</t>
  </si>
  <si>
    <t>NASIR ALI</t>
  </si>
  <si>
    <t>NASIR MEHMOOD</t>
  </si>
  <si>
    <t>NAWAZ HASSAN</t>
  </si>
  <si>
    <t>QASIM MUKHTAR AHMAD</t>
  </si>
  <si>
    <t>MUKHTAR AHMAD</t>
  </si>
  <si>
    <t>RABIA BASRI</t>
  </si>
  <si>
    <t>MUHAMMAD ASGHAR</t>
  </si>
  <si>
    <t>RANA AQEEL SHAHID</t>
  </si>
  <si>
    <t>REHMAT ALI</t>
  </si>
  <si>
    <t>SADIA KALSOOM</t>
  </si>
  <si>
    <t>MALIK KARAM NAWAZ</t>
  </si>
  <si>
    <t>SAFIA GULZAR AHMAD</t>
  </si>
  <si>
    <t>GULZAR AHMAD</t>
  </si>
  <si>
    <t>SAIFULLAH EJAZ</t>
  </si>
  <si>
    <t>EJAZ RANA</t>
  </si>
  <si>
    <t>SAIMA AKHTER</t>
  </si>
  <si>
    <t>MALIK ABDUL QUADER</t>
  </si>
  <si>
    <t>SAJJAD SHER</t>
  </si>
  <si>
    <t>SHER MUHAMMAD</t>
  </si>
  <si>
    <t>SALMA SARWAR</t>
  </si>
  <si>
    <t>GHULAM SARWAR</t>
  </si>
  <si>
    <t>SHAFEEQ ASLAM</t>
  </si>
  <si>
    <t>SHAH UBAID UR REHMAN</t>
  </si>
  <si>
    <t>IMAM SHAH</t>
  </si>
  <si>
    <t>SHAHEEN RAFIQUE</t>
  </si>
  <si>
    <t>MUHAMMAD RAFIQUE</t>
  </si>
  <si>
    <t>SHAHID SHARIF</t>
  </si>
  <si>
    <t>MUHAMMAD SHARIF</t>
  </si>
  <si>
    <t>SHAHZAD AHMAD</t>
  </si>
  <si>
    <t>MUHAMMAD RIAZ</t>
  </si>
  <si>
    <t>SHARAFAT ALI</t>
  </si>
  <si>
    <t>MUHAMMAD RASHID</t>
  </si>
  <si>
    <t>SHEHBAZ HUSSAIN</t>
  </si>
  <si>
    <t>KHURSHEED AHMAD</t>
  </si>
  <si>
    <t>SHERAZ AHMAD</t>
  </si>
  <si>
    <t>IMTIAZ AHMAD</t>
  </si>
  <si>
    <t>SIDRA MUSHTAQ</t>
  </si>
  <si>
    <t>MUSHTAQ KHAN</t>
  </si>
  <si>
    <t>SOHAIL AHMAD</t>
  </si>
  <si>
    <t>TANVEER AHMAD</t>
  </si>
  <si>
    <t>SYAD SHAH HASSAN NAYYER</t>
  </si>
  <si>
    <t>IKHLAQ AHMED NAYYER</t>
  </si>
  <si>
    <t>SYED IFTIKHAR ALI SHAH</t>
  </si>
  <si>
    <t>ASGHAR ALI SHAH</t>
  </si>
  <si>
    <t>TAHIR JAMIL</t>
  </si>
  <si>
    <t>MUHAMMED JAMIL</t>
  </si>
  <si>
    <t>TARIQ RASHID</t>
  </si>
  <si>
    <t>ABDUR RASHID</t>
  </si>
  <si>
    <t>TAUSEEF ANWAR</t>
  </si>
  <si>
    <t>UMAIR ABBAS</t>
  </si>
  <si>
    <t>SYED MANZOOR HUSSAIN</t>
  </si>
  <si>
    <t>UMAR FAROOQ</t>
  </si>
  <si>
    <t>UMER AYAZ</t>
  </si>
  <si>
    <t>M. RAFIQ</t>
  </si>
  <si>
    <t>UZMA ASHRAF</t>
  </si>
  <si>
    <t>WAQAR AYUB</t>
  </si>
  <si>
    <t>MUHAMMAD AYUB ABBAS</t>
  </si>
  <si>
    <t>YUMMY</t>
  </si>
  <si>
    <t>DUMMY</t>
  </si>
  <si>
    <t>ZAHID HUSSAIN</t>
  </si>
  <si>
    <t>HASSAN MUHAMMAD</t>
  </si>
  <si>
    <t>ZAHID MEHDI</t>
  </si>
  <si>
    <t>MEHDI HASSAN KHAN</t>
  </si>
  <si>
    <t>ZAHID UL HASSAN</t>
  </si>
  <si>
    <t>JIND WADA</t>
  </si>
  <si>
    <t>ZEESHAN ALI</t>
  </si>
  <si>
    <t>PERVEZ AKHTAR</t>
  </si>
  <si>
    <t>ZUBAIDA BIBI</t>
  </si>
  <si>
    <t>SAGHEER ALI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</si>
</sst>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  <xf numFmtId="18" fontId="0" fillId="0" borderId="10" xfId="0" applyNumberFormat="1" applyBorder="1" applyAlignment="1">
      <alignment/>
    </xf>
    <xf numFmtId="0" fontId="32" fillId="1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8.8515625" style="1" bestFit="1" customWidth="1"/>
    <col min="2" max="2" width="15.28125" style="1" bestFit="1" customWidth="1"/>
    <col min="3" max="3" width="16.140625" style="5" customWidth="1"/>
    <col min="4" max="4" width="28.7109375" style="1" bestFit="1" customWidth="1"/>
    <col min="5" max="5" width="27.28125" style="1" bestFit="1" customWidth="1"/>
    <col min="6" max="6" width="14.140625" style="1" bestFit="1" customWidth="1"/>
    <col min="7" max="7" width="12.28125" style="1" bestFit="1" customWidth="1"/>
    <col min="8" max="8" width="12.00390625" style="1" bestFit="1" customWidth="1"/>
    <col min="9" max="9" width="128.421875" style="1" bestFit="1" customWidth="1"/>
    <col min="10" max="16384" width="9.140625" style="1" customWidth="1"/>
  </cols>
  <sheetData>
    <row r="1" spans="1:9" s="4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">
      <c r="A2" s="1" t="s">
        <v>9</v>
      </c>
      <c r="B2" s="1" t="s">
        <v>10</v>
      </c>
      <c r="C2" s="5">
        <v>10001</v>
      </c>
      <c r="D2" s="1" t="s">
        <v>11</v>
      </c>
      <c r="E2" s="1" t="s">
        <v>12</v>
      </c>
      <c r="F2" s="1" t="str">
        <f>"3210325445721"</f>
        <v>3210325445721</v>
      </c>
      <c r="G2" s="2">
        <v>41425</v>
      </c>
      <c r="H2" s="3">
        <v>0.5833333333333334</v>
      </c>
      <c r="I2" s="1" t="s">
        <v>13</v>
      </c>
    </row>
    <row r="3" spans="1:9" ht="15">
      <c r="A3" s="1" t="s">
        <v>9</v>
      </c>
      <c r="B3" s="1" t="s">
        <v>10</v>
      </c>
      <c r="C3" s="5">
        <v>10002</v>
      </c>
      <c r="D3" s="1" t="s">
        <v>14</v>
      </c>
      <c r="E3" s="1" t="s">
        <v>15</v>
      </c>
      <c r="F3" s="1" t="str">
        <f>"3830274680727"</f>
        <v>3830274680727</v>
      </c>
      <c r="G3" s="2">
        <v>41425</v>
      </c>
      <c r="H3" s="3">
        <v>0.5833333333333334</v>
      </c>
      <c r="I3" s="1" t="s">
        <v>13</v>
      </c>
    </row>
    <row r="4" spans="1:9" ht="15">
      <c r="A4" s="1" t="s">
        <v>9</v>
      </c>
      <c r="B4" s="1" t="s">
        <v>10</v>
      </c>
      <c r="C4" s="5">
        <v>10003</v>
      </c>
      <c r="D4" s="1" t="s">
        <v>16</v>
      </c>
      <c r="E4" s="1" t="s">
        <v>17</v>
      </c>
      <c r="F4" s="1" t="str">
        <f>"3520195173387"</f>
        <v>3520195173387</v>
      </c>
      <c r="G4" s="2">
        <v>41425</v>
      </c>
      <c r="H4" s="3">
        <v>0.5833333333333334</v>
      </c>
      <c r="I4" s="1" t="s">
        <v>13</v>
      </c>
    </row>
    <row r="5" spans="1:9" ht="15">
      <c r="A5" s="1" t="s">
        <v>9</v>
      </c>
      <c r="B5" s="1" t="s">
        <v>10</v>
      </c>
      <c r="C5" s="5">
        <v>10004</v>
      </c>
      <c r="D5" s="1" t="s">
        <v>18</v>
      </c>
      <c r="E5" s="1" t="s">
        <v>19</v>
      </c>
      <c r="F5" s="1" t="str">
        <f>"3120359724203"</f>
        <v>3120359724203</v>
      </c>
      <c r="G5" s="2">
        <v>41425</v>
      </c>
      <c r="H5" s="3">
        <v>0.5833333333333334</v>
      </c>
      <c r="I5" s="1" t="s">
        <v>13</v>
      </c>
    </row>
    <row r="6" spans="1:9" ht="15">
      <c r="A6" s="1" t="s">
        <v>9</v>
      </c>
      <c r="B6" s="1" t="s">
        <v>10</v>
      </c>
      <c r="C6" s="5">
        <v>10005</v>
      </c>
      <c r="D6" s="1" t="s">
        <v>20</v>
      </c>
      <c r="E6" s="1" t="s">
        <v>21</v>
      </c>
      <c r="F6" s="1" t="str">
        <f>"3650260387857"</f>
        <v>3650260387857</v>
      </c>
      <c r="G6" s="2">
        <v>41425</v>
      </c>
      <c r="H6" s="3">
        <v>0.5833333333333334</v>
      </c>
      <c r="I6" s="1" t="s">
        <v>13</v>
      </c>
    </row>
    <row r="7" spans="1:9" ht="15">
      <c r="A7" s="1" t="s">
        <v>9</v>
      </c>
      <c r="B7" s="1" t="s">
        <v>10</v>
      </c>
      <c r="C7" s="5">
        <v>10006</v>
      </c>
      <c r="D7" s="1" t="s">
        <v>22</v>
      </c>
      <c r="E7" s="1" t="s">
        <v>23</v>
      </c>
      <c r="F7" s="1" t="str">
        <f>"3540284144587"</f>
        <v>3540284144587</v>
      </c>
      <c r="G7" s="2">
        <v>41425</v>
      </c>
      <c r="H7" s="3">
        <v>0.5833333333333334</v>
      </c>
      <c r="I7" s="1" t="s">
        <v>13</v>
      </c>
    </row>
    <row r="8" spans="1:9" ht="15">
      <c r="A8" s="1" t="s">
        <v>9</v>
      </c>
      <c r="B8" s="1" t="s">
        <v>10</v>
      </c>
      <c r="C8" s="5">
        <v>10007</v>
      </c>
      <c r="D8" s="1" t="s">
        <v>24</v>
      </c>
      <c r="E8" s="1" t="s">
        <v>25</v>
      </c>
      <c r="F8" s="1" t="str">
        <f>"2222222222222"</f>
        <v>2222222222222</v>
      </c>
      <c r="G8" s="2">
        <v>41425</v>
      </c>
      <c r="H8" s="3">
        <v>0.5833333333333334</v>
      </c>
      <c r="I8" s="1" t="s">
        <v>13</v>
      </c>
    </row>
    <row r="9" spans="1:9" ht="15">
      <c r="A9" s="1" t="s">
        <v>9</v>
      </c>
      <c r="B9" s="1" t="s">
        <v>10</v>
      </c>
      <c r="C9" s="5">
        <v>10008</v>
      </c>
      <c r="D9" s="1" t="s">
        <v>26</v>
      </c>
      <c r="E9" s="1" t="s">
        <v>27</v>
      </c>
      <c r="F9" s="1" t="str">
        <f>"3520176712497"</f>
        <v>3520176712497</v>
      </c>
      <c r="G9" s="2">
        <v>41425</v>
      </c>
      <c r="H9" s="3">
        <v>0.5833333333333334</v>
      </c>
      <c r="I9" s="1" t="s">
        <v>13</v>
      </c>
    </row>
    <row r="10" spans="1:9" ht="15">
      <c r="A10" s="1" t="s">
        <v>9</v>
      </c>
      <c r="B10" s="1" t="s">
        <v>10</v>
      </c>
      <c r="C10" s="5">
        <v>10009</v>
      </c>
      <c r="D10" s="1" t="s">
        <v>28</v>
      </c>
      <c r="E10" s="1" t="s">
        <v>17</v>
      </c>
      <c r="F10" s="1" t="str">
        <f>"3510280694145"</f>
        <v>3510280694145</v>
      </c>
      <c r="G10" s="2">
        <v>41425</v>
      </c>
      <c r="H10" s="3">
        <v>0.5833333333333334</v>
      </c>
      <c r="I10" s="1" t="s">
        <v>13</v>
      </c>
    </row>
    <row r="11" spans="1:9" ht="15">
      <c r="A11" s="1" t="s">
        <v>9</v>
      </c>
      <c r="B11" s="1" t="s">
        <v>10</v>
      </c>
      <c r="C11" s="5">
        <v>10010</v>
      </c>
      <c r="D11" s="1" t="s">
        <v>29</v>
      </c>
      <c r="E11" s="1" t="s">
        <v>30</v>
      </c>
      <c r="F11" s="1" t="str">
        <f>"3820254376943"</f>
        <v>3820254376943</v>
      </c>
      <c r="G11" s="2">
        <v>41425</v>
      </c>
      <c r="H11" s="3">
        <v>0.5833333333333334</v>
      </c>
      <c r="I11" s="1" t="s">
        <v>13</v>
      </c>
    </row>
    <row r="12" spans="1:9" ht="15">
      <c r="A12" s="1" t="s">
        <v>9</v>
      </c>
      <c r="B12" s="1" t="s">
        <v>10</v>
      </c>
      <c r="C12" s="5">
        <v>10011</v>
      </c>
      <c r="D12" s="1" t="s">
        <v>31</v>
      </c>
      <c r="E12" s="1" t="s">
        <v>32</v>
      </c>
      <c r="F12" s="1" t="str">
        <f>"3510108619681"</f>
        <v>3510108619681</v>
      </c>
      <c r="G12" s="2">
        <v>41425</v>
      </c>
      <c r="H12" s="3">
        <v>0.5833333333333334</v>
      </c>
      <c r="I12" s="1" t="s">
        <v>13</v>
      </c>
    </row>
    <row r="13" spans="1:9" ht="15">
      <c r="A13" s="1" t="s">
        <v>9</v>
      </c>
      <c r="B13" s="1" t="s">
        <v>10</v>
      </c>
      <c r="C13" s="5">
        <v>10012</v>
      </c>
      <c r="D13" s="1" t="s">
        <v>33</v>
      </c>
      <c r="E13" s="1" t="s">
        <v>34</v>
      </c>
      <c r="F13" s="1" t="str">
        <f>"3310287961273"</f>
        <v>3310287961273</v>
      </c>
      <c r="G13" s="2">
        <v>41425</v>
      </c>
      <c r="H13" s="3">
        <v>0.5833333333333334</v>
      </c>
      <c r="I13" s="1" t="s">
        <v>13</v>
      </c>
    </row>
    <row r="14" spans="1:9" ht="15">
      <c r="A14" s="1" t="s">
        <v>9</v>
      </c>
      <c r="B14" s="1" t="s">
        <v>10</v>
      </c>
      <c r="C14" s="5">
        <v>10013</v>
      </c>
      <c r="D14" s="1" t="s">
        <v>35</v>
      </c>
      <c r="E14" s="1" t="s">
        <v>36</v>
      </c>
      <c r="F14" s="1" t="str">
        <f>"3320275903057"</f>
        <v>3320275903057</v>
      </c>
      <c r="G14" s="2">
        <v>41425</v>
      </c>
      <c r="H14" s="3">
        <v>0.5833333333333334</v>
      </c>
      <c r="I14" s="1" t="s">
        <v>13</v>
      </c>
    </row>
    <row r="15" spans="1:9" ht="15">
      <c r="A15" s="1" t="s">
        <v>9</v>
      </c>
      <c r="B15" s="1" t="s">
        <v>10</v>
      </c>
      <c r="C15" s="5">
        <v>10014</v>
      </c>
      <c r="D15" s="1" t="s">
        <v>37</v>
      </c>
      <c r="E15" s="1" t="s">
        <v>38</v>
      </c>
      <c r="F15" s="1" t="str">
        <f>"3130484494465"</f>
        <v>3130484494465</v>
      </c>
      <c r="G15" s="2">
        <v>41425</v>
      </c>
      <c r="H15" s="3">
        <v>0.5833333333333334</v>
      </c>
      <c r="I15" s="1" t="s">
        <v>13</v>
      </c>
    </row>
    <row r="16" spans="1:9" ht="15">
      <c r="A16" s="1" t="s">
        <v>9</v>
      </c>
      <c r="B16" s="1" t="s">
        <v>10</v>
      </c>
      <c r="C16" s="5">
        <v>10015</v>
      </c>
      <c r="D16" s="1" t="s">
        <v>39</v>
      </c>
      <c r="E16" s="1" t="s">
        <v>40</v>
      </c>
      <c r="F16" s="1" t="str">
        <f>"3510277486487"</f>
        <v>3510277486487</v>
      </c>
      <c r="G16" s="2">
        <v>41425</v>
      </c>
      <c r="H16" s="3">
        <v>0.5833333333333334</v>
      </c>
      <c r="I16" s="1" t="s">
        <v>13</v>
      </c>
    </row>
    <row r="17" spans="1:9" ht="15">
      <c r="A17" s="1" t="s">
        <v>9</v>
      </c>
      <c r="B17" s="1" t="s">
        <v>10</v>
      </c>
      <c r="C17" s="5">
        <v>10016</v>
      </c>
      <c r="D17" s="1" t="s">
        <v>41</v>
      </c>
      <c r="E17" s="1" t="s">
        <v>42</v>
      </c>
      <c r="F17" s="1" t="str">
        <f>"3810192257953"</f>
        <v>3810192257953</v>
      </c>
      <c r="G17" s="2">
        <v>41425</v>
      </c>
      <c r="H17" s="3">
        <v>0.5833333333333334</v>
      </c>
      <c r="I17" s="1" t="s">
        <v>13</v>
      </c>
    </row>
    <row r="18" spans="1:9" ht="15">
      <c r="A18" s="1" t="s">
        <v>9</v>
      </c>
      <c r="B18" s="1" t="s">
        <v>10</v>
      </c>
      <c r="C18" s="5">
        <v>10017</v>
      </c>
      <c r="D18" s="1" t="s">
        <v>43</v>
      </c>
      <c r="E18" s="1" t="s">
        <v>44</v>
      </c>
      <c r="F18" s="1" t="str">
        <f>"3520252636419"</f>
        <v>3520252636419</v>
      </c>
      <c r="G18" s="2">
        <v>41425</v>
      </c>
      <c r="H18" s="3">
        <v>0.5833333333333334</v>
      </c>
      <c r="I18" s="1" t="s">
        <v>13</v>
      </c>
    </row>
    <row r="19" spans="1:9" ht="15">
      <c r="A19" s="1" t="s">
        <v>9</v>
      </c>
      <c r="B19" s="1" t="s">
        <v>10</v>
      </c>
      <c r="C19" s="5">
        <v>10018</v>
      </c>
      <c r="D19" s="1" t="s">
        <v>45</v>
      </c>
      <c r="E19" s="1" t="s">
        <v>46</v>
      </c>
      <c r="F19" s="1" t="str">
        <f>"3830219981863"</f>
        <v>3830219981863</v>
      </c>
      <c r="G19" s="2">
        <v>41425</v>
      </c>
      <c r="H19" s="3">
        <v>0.5833333333333334</v>
      </c>
      <c r="I19" s="1" t="s">
        <v>13</v>
      </c>
    </row>
    <row r="20" spans="1:9" ht="15">
      <c r="A20" s="1" t="s">
        <v>9</v>
      </c>
      <c r="B20" s="1" t="s">
        <v>10</v>
      </c>
      <c r="C20" s="5">
        <v>10019</v>
      </c>
      <c r="D20" s="1" t="s">
        <v>47</v>
      </c>
      <c r="E20" s="1" t="s">
        <v>48</v>
      </c>
      <c r="F20" s="1" t="str">
        <f>"3520260872587"</f>
        <v>3520260872587</v>
      </c>
      <c r="G20" s="2">
        <v>41425</v>
      </c>
      <c r="H20" s="3">
        <v>0.5833333333333334</v>
      </c>
      <c r="I20" s="1" t="s">
        <v>13</v>
      </c>
    </row>
    <row r="21" spans="1:9" ht="15">
      <c r="A21" s="1" t="s">
        <v>9</v>
      </c>
      <c r="B21" s="1" t="s">
        <v>10</v>
      </c>
      <c r="C21" s="5">
        <v>10020</v>
      </c>
      <c r="D21" s="1" t="s">
        <v>34</v>
      </c>
      <c r="E21" s="1" t="s">
        <v>49</v>
      </c>
      <c r="F21" s="1" t="str">
        <f>"3510153816273"</f>
        <v>3510153816273</v>
      </c>
      <c r="G21" s="2">
        <v>41425</v>
      </c>
      <c r="H21" s="3">
        <v>0.5833333333333334</v>
      </c>
      <c r="I21" s="1" t="s">
        <v>13</v>
      </c>
    </row>
    <row r="22" spans="1:9" ht="15">
      <c r="A22" s="1" t="s">
        <v>9</v>
      </c>
      <c r="B22" s="1" t="s">
        <v>10</v>
      </c>
      <c r="C22" s="5">
        <v>10021</v>
      </c>
      <c r="D22" s="1" t="s">
        <v>50</v>
      </c>
      <c r="E22" s="1" t="s">
        <v>51</v>
      </c>
      <c r="F22" s="1" t="str">
        <f>"3130457567347"</f>
        <v>3130457567347</v>
      </c>
      <c r="G22" s="2">
        <v>41425</v>
      </c>
      <c r="H22" s="3">
        <v>0.5833333333333334</v>
      </c>
      <c r="I22" s="1" t="s">
        <v>13</v>
      </c>
    </row>
    <row r="23" spans="1:9" ht="15">
      <c r="A23" s="1" t="s">
        <v>9</v>
      </c>
      <c r="B23" s="1" t="s">
        <v>10</v>
      </c>
      <c r="C23" s="5">
        <v>10022</v>
      </c>
      <c r="D23" s="1" t="s">
        <v>52</v>
      </c>
      <c r="E23" s="1" t="s">
        <v>53</v>
      </c>
      <c r="F23" s="1" t="str">
        <f>"3720176912553"</f>
        <v>3720176912553</v>
      </c>
      <c r="G23" s="2">
        <v>41425</v>
      </c>
      <c r="H23" s="3">
        <v>0.5833333333333334</v>
      </c>
      <c r="I23" s="1" t="s">
        <v>13</v>
      </c>
    </row>
    <row r="24" spans="1:9" ht="15">
      <c r="A24" s="1" t="s">
        <v>9</v>
      </c>
      <c r="B24" s="1" t="s">
        <v>10</v>
      </c>
      <c r="C24" s="5">
        <v>10023</v>
      </c>
      <c r="D24" s="1" t="s">
        <v>54</v>
      </c>
      <c r="E24" s="1" t="s">
        <v>55</v>
      </c>
      <c r="F24" s="1" t="str">
        <f>"3510218461227"</f>
        <v>3510218461227</v>
      </c>
      <c r="G24" s="2">
        <v>41425</v>
      </c>
      <c r="H24" s="3">
        <v>0.5833333333333334</v>
      </c>
      <c r="I24" s="1" t="s">
        <v>13</v>
      </c>
    </row>
    <row r="25" spans="1:9" ht="15">
      <c r="A25" s="1" t="s">
        <v>9</v>
      </c>
      <c r="B25" s="1" t="s">
        <v>10</v>
      </c>
      <c r="C25" s="5">
        <v>10024</v>
      </c>
      <c r="D25" s="1" t="s">
        <v>56</v>
      </c>
      <c r="E25" s="1" t="s">
        <v>57</v>
      </c>
      <c r="F25" s="1" t="str">
        <f>"3830362744342"</f>
        <v>3830362744342</v>
      </c>
      <c r="G25" s="2">
        <v>41425</v>
      </c>
      <c r="H25" s="3">
        <v>0.5833333333333334</v>
      </c>
      <c r="I25" s="1" t="s">
        <v>13</v>
      </c>
    </row>
    <row r="26" spans="1:9" ht="15">
      <c r="A26" s="1" t="s">
        <v>9</v>
      </c>
      <c r="B26" s="1" t="s">
        <v>10</v>
      </c>
      <c r="C26" s="5">
        <v>10025</v>
      </c>
      <c r="D26" s="1" t="s">
        <v>58</v>
      </c>
      <c r="E26" s="1" t="s">
        <v>17</v>
      </c>
      <c r="F26" s="1" t="str">
        <f>"3510280780344"</f>
        <v>3510280780344</v>
      </c>
      <c r="G26" s="2">
        <v>41425</v>
      </c>
      <c r="H26" s="3">
        <v>0.5833333333333334</v>
      </c>
      <c r="I26" s="1" t="s">
        <v>13</v>
      </c>
    </row>
    <row r="27" spans="1:9" ht="15">
      <c r="A27" s="1" t="s">
        <v>9</v>
      </c>
      <c r="B27" s="1" t="s">
        <v>10</v>
      </c>
      <c r="C27" s="5">
        <v>10026</v>
      </c>
      <c r="D27" s="1" t="s">
        <v>59</v>
      </c>
      <c r="E27" s="1" t="s">
        <v>53</v>
      </c>
      <c r="F27" s="1" t="str">
        <f>"3330335457673"</f>
        <v>3330335457673</v>
      </c>
      <c r="G27" s="2">
        <v>41425</v>
      </c>
      <c r="H27" s="3">
        <v>0.5833333333333334</v>
      </c>
      <c r="I27" s="1" t="s">
        <v>13</v>
      </c>
    </row>
    <row r="28" spans="1:9" ht="15">
      <c r="A28" s="1" t="s">
        <v>9</v>
      </c>
      <c r="B28" s="1" t="s">
        <v>10</v>
      </c>
      <c r="C28" s="5">
        <v>10027</v>
      </c>
      <c r="D28" s="1" t="s">
        <v>53</v>
      </c>
      <c r="E28" s="1" t="s">
        <v>60</v>
      </c>
      <c r="F28" s="1" t="str">
        <f>"3520121256135"</f>
        <v>3520121256135</v>
      </c>
      <c r="G28" s="2">
        <v>41425</v>
      </c>
      <c r="H28" s="3">
        <v>0.5833333333333334</v>
      </c>
      <c r="I28" s="1" t="s">
        <v>13</v>
      </c>
    </row>
    <row r="29" spans="1:9" ht="15">
      <c r="A29" s="1" t="s">
        <v>9</v>
      </c>
      <c r="B29" s="1" t="s">
        <v>10</v>
      </c>
      <c r="C29" s="5">
        <v>10028</v>
      </c>
      <c r="D29" s="1" t="s">
        <v>61</v>
      </c>
      <c r="E29" s="1" t="s">
        <v>62</v>
      </c>
      <c r="F29" s="1" t="str">
        <f>"3510189793879"</f>
        <v>3510189793879</v>
      </c>
      <c r="G29" s="2">
        <v>41425</v>
      </c>
      <c r="H29" s="3">
        <v>0.5833333333333334</v>
      </c>
      <c r="I29" s="1" t="s">
        <v>13</v>
      </c>
    </row>
    <row r="30" spans="1:9" ht="15">
      <c r="A30" s="1" t="s">
        <v>9</v>
      </c>
      <c r="B30" s="1" t="s">
        <v>10</v>
      </c>
      <c r="C30" s="5">
        <v>10029</v>
      </c>
      <c r="D30" s="1" t="s">
        <v>63</v>
      </c>
      <c r="E30" s="1" t="s">
        <v>64</v>
      </c>
      <c r="F30" s="1" t="str">
        <f>"3520218079145"</f>
        <v>3520218079145</v>
      </c>
      <c r="G30" s="2">
        <v>41425</v>
      </c>
      <c r="H30" s="3">
        <v>0.5833333333333334</v>
      </c>
      <c r="I30" s="1" t="s">
        <v>13</v>
      </c>
    </row>
    <row r="31" spans="1:9" ht="15">
      <c r="A31" s="1" t="s">
        <v>9</v>
      </c>
      <c r="B31" s="1" t="s">
        <v>10</v>
      </c>
      <c r="C31" s="5">
        <v>10030</v>
      </c>
      <c r="D31" s="1" t="s">
        <v>65</v>
      </c>
      <c r="E31" s="1" t="s">
        <v>66</v>
      </c>
      <c r="F31" s="1" t="str">
        <f>"3310089353321"</f>
        <v>3310089353321</v>
      </c>
      <c r="G31" s="2">
        <v>41425</v>
      </c>
      <c r="H31" s="3">
        <v>0.5833333333333334</v>
      </c>
      <c r="I31" s="1" t="s">
        <v>13</v>
      </c>
    </row>
    <row r="32" spans="1:9" ht="15">
      <c r="A32" s="1" t="s">
        <v>9</v>
      </c>
      <c r="B32" s="1" t="s">
        <v>10</v>
      </c>
      <c r="C32" s="5">
        <v>10031</v>
      </c>
      <c r="D32" s="1" t="s">
        <v>67</v>
      </c>
      <c r="E32" s="1" t="s">
        <v>68</v>
      </c>
      <c r="F32" s="1" t="str">
        <f>"3650160149415"</f>
        <v>3650160149415</v>
      </c>
      <c r="G32" s="2">
        <v>41425</v>
      </c>
      <c r="H32" s="3">
        <v>0.5833333333333334</v>
      </c>
      <c r="I32" s="1" t="s">
        <v>13</v>
      </c>
    </row>
    <row r="33" spans="1:9" ht="15">
      <c r="A33" s="1" t="s">
        <v>9</v>
      </c>
      <c r="B33" s="1" t="s">
        <v>10</v>
      </c>
      <c r="C33" s="5">
        <v>10032</v>
      </c>
      <c r="D33" s="1" t="s">
        <v>69</v>
      </c>
      <c r="E33" s="1" t="s">
        <v>70</v>
      </c>
      <c r="F33" s="1" t="str">
        <f>"3520219625871"</f>
        <v>3520219625871</v>
      </c>
      <c r="G33" s="2">
        <v>41425</v>
      </c>
      <c r="H33" s="3">
        <v>0.5833333333333334</v>
      </c>
      <c r="I33" s="1" t="s">
        <v>13</v>
      </c>
    </row>
    <row r="34" spans="1:9" ht="15">
      <c r="A34" s="1" t="s">
        <v>9</v>
      </c>
      <c r="B34" s="1" t="s">
        <v>10</v>
      </c>
      <c r="C34" s="5">
        <v>10033</v>
      </c>
      <c r="D34" s="1" t="s">
        <v>71</v>
      </c>
      <c r="E34" s="1" t="s">
        <v>72</v>
      </c>
      <c r="F34" s="1" t="str">
        <f>"3520207119757"</f>
        <v>3520207119757</v>
      </c>
      <c r="G34" s="2">
        <v>41425</v>
      </c>
      <c r="H34" s="3">
        <v>0.5833333333333334</v>
      </c>
      <c r="I34" s="1" t="s">
        <v>13</v>
      </c>
    </row>
    <row r="35" spans="1:9" ht="15">
      <c r="A35" s="1" t="s">
        <v>9</v>
      </c>
      <c r="B35" s="1" t="s">
        <v>10</v>
      </c>
      <c r="C35" s="5">
        <v>10034</v>
      </c>
      <c r="D35" s="1" t="s">
        <v>73</v>
      </c>
      <c r="E35" s="1" t="s">
        <v>74</v>
      </c>
      <c r="F35" s="1" t="str">
        <f>"3120215057597"</f>
        <v>3120215057597</v>
      </c>
      <c r="G35" s="2">
        <v>41425</v>
      </c>
      <c r="H35" s="3">
        <v>0.5833333333333334</v>
      </c>
      <c r="I35" s="1" t="s">
        <v>13</v>
      </c>
    </row>
    <row r="36" spans="1:9" ht="15">
      <c r="A36" s="1" t="s">
        <v>9</v>
      </c>
      <c r="B36" s="1" t="s">
        <v>10</v>
      </c>
      <c r="C36" s="5">
        <v>10035</v>
      </c>
      <c r="D36" s="1" t="s">
        <v>75</v>
      </c>
      <c r="E36" s="1" t="s">
        <v>76</v>
      </c>
      <c r="F36" s="1" t="str">
        <f>"3520299583727"</f>
        <v>3520299583727</v>
      </c>
      <c r="G36" s="2">
        <v>41425</v>
      </c>
      <c r="H36" s="3">
        <v>0.5833333333333334</v>
      </c>
      <c r="I36" s="1" t="s">
        <v>13</v>
      </c>
    </row>
    <row r="37" spans="1:9" ht="15">
      <c r="A37" s="1" t="s">
        <v>9</v>
      </c>
      <c r="B37" s="1" t="s">
        <v>10</v>
      </c>
      <c r="C37" s="5">
        <v>10036</v>
      </c>
      <c r="D37" s="1" t="s">
        <v>77</v>
      </c>
      <c r="E37" s="1" t="s">
        <v>78</v>
      </c>
      <c r="F37" s="1" t="str">
        <f>"3510299690965"</f>
        <v>3510299690965</v>
      </c>
      <c r="G37" s="2">
        <v>41425</v>
      </c>
      <c r="H37" s="3">
        <v>0.5833333333333334</v>
      </c>
      <c r="I37" s="1" t="s">
        <v>13</v>
      </c>
    </row>
    <row r="38" spans="1:9" ht="15">
      <c r="A38" s="1" t="s">
        <v>9</v>
      </c>
      <c r="B38" s="1" t="s">
        <v>10</v>
      </c>
      <c r="C38" s="5">
        <v>10037</v>
      </c>
      <c r="D38" s="1" t="s">
        <v>79</v>
      </c>
      <c r="E38" s="1" t="s">
        <v>80</v>
      </c>
      <c r="F38" s="1" t="str">
        <f>"3210274153145"</f>
        <v>3210274153145</v>
      </c>
      <c r="G38" s="2">
        <v>41425</v>
      </c>
      <c r="H38" s="3">
        <v>0.5833333333333334</v>
      </c>
      <c r="I38" s="1" t="s">
        <v>13</v>
      </c>
    </row>
    <row r="39" spans="1:9" ht="15">
      <c r="A39" s="1" t="s">
        <v>9</v>
      </c>
      <c r="B39" s="1" t="s">
        <v>10</v>
      </c>
      <c r="C39" s="5">
        <v>10038</v>
      </c>
      <c r="D39" s="1" t="s">
        <v>81</v>
      </c>
      <c r="E39" s="1" t="s">
        <v>82</v>
      </c>
      <c r="F39" s="1" t="str">
        <f>"3510241789497"</f>
        <v>3510241789497</v>
      </c>
      <c r="G39" s="2">
        <v>41425</v>
      </c>
      <c r="H39" s="3">
        <v>0.5833333333333334</v>
      </c>
      <c r="I39" s="1" t="s">
        <v>13</v>
      </c>
    </row>
    <row r="40" spans="1:9" ht="15">
      <c r="A40" s="1" t="s">
        <v>9</v>
      </c>
      <c r="B40" s="1" t="s">
        <v>10</v>
      </c>
      <c r="C40" s="5">
        <v>10039</v>
      </c>
      <c r="D40" s="1" t="s">
        <v>83</v>
      </c>
      <c r="E40" s="1" t="s">
        <v>84</v>
      </c>
      <c r="F40" s="1" t="str">
        <f>"3520120633951"</f>
        <v>3520120633951</v>
      </c>
      <c r="G40" s="2">
        <v>41425</v>
      </c>
      <c r="H40" s="3">
        <v>0.5833333333333334</v>
      </c>
      <c r="I40" s="1" t="s">
        <v>13</v>
      </c>
    </row>
    <row r="41" spans="1:9" ht="15">
      <c r="A41" s="1" t="s">
        <v>9</v>
      </c>
      <c r="B41" s="1" t="s">
        <v>10</v>
      </c>
      <c r="C41" s="5">
        <v>10040</v>
      </c>
      <c r="D41" s="1" t="s">
        <v>85</v>
      </c>
      <c r="E41" s="1" t="s">
        <v>86</v>
      </c>
      <c r="F41" s="1" t="str">
        <f>"3510278108255"</f>
        <v>3510278108255</v>
      </c>
      <c r="G41" s="2">
        <v>41425</v>
      </c>
      <c r="H41" s="3">
        <v>0.5833333333333334</v>
      </c>
      <c r="I41" s="1" t="s">
        <v>13</v>
      </c>
    </row>
    <row r="42" spans="1:9" ht="15">
      <c r="A42" s="1" t="s">
        <v>9</v>
      </c>
      <c r="B42" s="1" t="s">
        <v>10</v>
      </c>
      <c r="C42" s="5">
        <v>10041</v>
      </c>
      <c r="D42" s="1" t="s">
        <v>87</v>
      </c>
      <c r="E42" s="1" t="s">
        <v>17</v>
      </c>
      <c r="F42" s="1" t="str">
        <f>"3520140913117"</f>
        <v>3520140913117</v>
      </c>
      <c r="G42" s="2">
        <v>41425</v>
      </c>
      <c r="H42" s="3">
        <v>0.5833333333333334</v>
      </c>
      <c r="I42" s="1" t="s">
        <v>13</v>
      </c>
    </row>
    <row r="43" spans="1:9" ht="15">
      <c r="A43" s="1" t="s">
        <v>9</v>
      </c>
      <c r="B43" s="1" t="s">
        <v>10</v>
      </c>
      <c r="C43" s="5">
        <v>10042</v>
      </c>
      <c r="D43" s="1" t="s">
        <v>88</v>
      </c>
      <c r="E43" s="1" t="s">
        <v>89</v>
      </c>
      <c r="F43" s="1" t="str">
        <f>"3810146526369"</f>
        <v>3810146526369</v>
      </c>
      <c r="G43" s="2">
        <v>41425</v>
      </c>
      <c r="H43" s="3">
        <v>0.5833333333333334</v>
      </c>
      <c r="I43" s="1" t="s">
        <v>13</v>
      </c>
    </row>
    <row r="44" spans="1:9" ht="15">
      <c r="A44" s="1" t="s">
        <v>9</v>
      </c>
      <c r="B44" s="1" t="s">
        <v>10</v>
      </c>
      <c r="C44" s="5">
        <v>10043</v>
      </c>
      <c r="D44" s="1" t="s">
        <v>90</v>
      </c>
      <c r="E44" s="1" t="s">
        <v>91</v>
      </c>
      <c r="F44" s="1" t="str">
        <f>"3540464720893"</f>
        <v>3540464720893</v>
      </c>
      <c r="G44" s="2">
        <v>41425</v>
      </c>
      <c r="H44" s="3">
        <v>0.5833333333333334</v>
      </c>
      <c r="I44" s="1" t="s">
        <v>13</v>
      </c>
    </row>
    <row r="45" spans="1:9" ht="15">
      <c r="A45" s="1" t="s">
        <v>9</v>
      </c>
      <c r="B45" s="1" t="s">
        <v>10</v>
      </c>
      <c r="C45" s="5">
        <v>10044</v>
      </c>
      <c r="D45" s="1" t="s">
        <v>92</v>
      </c>
      <c r="E45" s="1" t="s">
        <v>93</v>
      </c>
      <c r="F45" s="1" t="str">
        <f>"3520294683583"</f>
        <v>3520294683583</v>
      </c>
      <c r="G45" s="2">
        <v>41425</v>
      </c>
      <c r="H45" s="3">
        <v>0.5833333333333334</v>
      </c>
      <c r="I45" s="1" t="s">
        <v>13</v>
      </c>
    </row>
    <row r="46" spans="1:9" ht="15">
      <c r="A46" s="1" t="s">
        <v>9</v>
      </c>
      <c r="B46" s="1" t="s">
        <v>10</v>
      </c>
      <c r="C46" s="5">
        <v>10045</v>
      </c>
      <c r="D46" s="1" t="s">
        <v>94</v>
      </c>
      <c r="E46" s="1" t="s">
        <v>55</v>
      </c>
      <c r="F46" s="1" t="str">
        <f>"3510221892671"</f>
        <v>3510221892671</v>
      </c>
      <c r="G46" s="2">
        <v>41425</v>
      </c>
      <c r="H46" s="3">
        <v>0.5833333333333334</v>
      </c>
      <c r="I46" s="1" t="s">
        <v>13</v>
      </c>
    </row>
    <row r="47" spans="1:9" ht="15">
      <c r="A47" s="1" t="s">
        <v>9</v>
      </c>
      <c r="B47" s="1" t="s">
        <v>10</v>
      </c>
      <c r="C47" s="5">
        <v>10046</v>
      </c>
      <c r="D47" s="1" t="s">
        <v>95</v>
      </c>
      <c r="E47" s="1" t="s">
        <v>96</v>
      </c>
      <c r="F47" s="1" t="str">
        <f>"3420119060235"</f>
        <v>3420119060235</v>
      </c>
      <c r="G47" s="2">
        <v>41425</v>
      </c>
      <c r="H47" s="3">
        <v>0.5833333333333334</v>
      </c>
      <c r="I47" s="1" t="s">
        <v>13</v>
      </c>
    </row>
    <row r="48" spans="1:9" ht="15">
      <c r="A48" s="1" t="s">
        <v>9</v>
      </c>
      <c r="B48" s="1" t="s">
        <v>10</v>
      </c>
      <c r="C48" s="5">
        <v>10047</v>
      </c>
      <c r="D48" s="1" t="s">
        <v>97</v>
      </c>
      <c r="E48" s="1" t="s">
        <v>98</v>
      </c>
      <c r="F48" s="1" t="str">
        <f>"3520249493751"</f>
        <v>3520249493751</v>
      </c>
      <c r="G48" s="2">
        <v>41425</v>
      </c>
      <c r="H48" s="3">
        <v>0.5833333333333334</v>
      </c>
      <c r="I48" s="1" t="s">
        <v>13</v>
      </c>
    </row>
    <row r="49" spans="1:9" ht="15">
      <c r="A49" s="1" t="s">
        <v>9</v>
      </c>
      <c r="B49" s="1" t="s">
        <v>10</v>
      </c>
      <c r="C49" s="5">
        <v>10048</v>
      </c>
      <c r="D49" s="1" t="s">
        <v>99</v>
      </c>
      <c r="E49" s="1" t="s">
        <v>82</v>
      </c>
      <c r="F49" s="1" t="str">
        <f>"3510260011385"</f>
        <v>3510260011385</v>
      </c>
      <c r="G49" s="2">
        <v>41425</v>
      </c>
      <c r="H49" s="3">
        <v>0.5833333333333334</v>
      </c>
      <c r="I49" s="1" t="s">
        <v>13</v>
      </c>
    </row>
    <row r="50" spans="1:9" ht="15">
      <c r="A50" s="1" t="s">
        <v>9</v>
      </c>
      <c r="B50" s="1" t="s">
        <v>10</v>
      </c>
      <c r="C50" s="5">
        <v>10049</v>
      </c>
      <c r="D50" s="1" t="s">
        <v>100</v>
      </c>
      <c r="E50" s="1" t="s">
        <v>101</v>
      </c>
      <c r="F50" s="1" t="str">
        <f>"3410219341429"</f>
        <v>3410219341429</v>
      </c>
      <c r="G50" s="2">
        <v>41425</v>
      </c>
      <c r="H50" s="3">
        <v>0.5833333333333334</v>
      </c>
      <c r="I50" s="1" t="s">
        <v>13</v>
      </c>
    </row>
    <row r="51" spans="1:9" ht="15">
      <c r="A51" s="1" t="s">
        <v>9</v>
      </c>
      <c r="B51" s="1" t="s">
        <v>10</v>
      </c>
      <c r="C51" s="5">
        <v>10050</v>
      </c>
      <c r="D51" s="1" t="s">
        <v>102</v>
      </c>
      <c r="E51" s="1" t="s">
        <v>103</v>
      </c>
      <c r="F51" s="1" t="str">
        <f>"3520209742997"</f>
        <v>3520209742997</v>
      </c>
      <c r="G51" s="2">
        <v>41425</v>
      </c>
      <c r="H51" s="3">
        <v>0.5833333333333334</v>
      </c>
      <c r="I51" s="1" t="s">
        <v>13</v>
      </c>
    </row>
    <row r="52" spans="1:9" ht="15">
      <c r="A52" s="1" t="s">
        <v>9</v>
      </c>
      <c r="B52" s="1" t="s">
        <v>10</v>
      </c>
      <c r="C52" s="5">
        <v>10051</v>
      </c>
      <c r="D52" s="1" t="s">
        <v>104</v>
      </c>
      <c r="E52" s="1" t="s">
        <v>105</v>
      </c>
      <c r="F52" s="1" t="str">
        <f>"3320275460381"</f>
        <v>3320275460381</v>
      </c>
      <c r="G52" s="2">
        <v>41425</v>
      </c>
      <c r="H52" s="3">
        <v>0.5833333333333334</v>
      </c>
      <c r="I52" s="1" t="s">
        <v>13</v>
      </c>
    </row>
    <row r="53" spans="1:9" ht="15">
      <c r="A53" s="1" t="s">
        <v>9</v>
      </c>
      <c r="B53" s="1" t="s">
        <v>10</v>
      </c>
      <c r="C53" s="5">
        <v>10052</v>
      </c>
      <c r="D53" s="1" t="s">
        <v>106</v>
      </c>
      <c r="E53" s="1" t="s">
        <v>107</v>
      </c>
      <c r="F53" s="1" t="str">
        <f>"3510210091825"</f>
        <v>3510210091825</v>
      </c>
      <c r="G53" s="2">
        <v>41425</v>
      </c>
      <c r="H53" s="3">
        <v>0.5833333333333334</v>
      </c>
      <c r="I53" s="1" t="s">
        <v>13</v>
      </c>
    </row>
    <row r="54" spans="1:9" ht="15">
      <c r="A54" s="1" t="s">
        <v>9</v>
      </c>
      <c r="B54" s="1" t="s">
        <v>10</v>
      </c>
      <c r="C54" s="5">
        <v>10053</v>
      </c>
      <c r="D54" s="1" t="s">
        <v>108</v>
      </c>
      <c r="E54" s="1" t="s">
        <v>109</v>
      </c>
      <c r="F54" s="1" t="str">
        <f>"3210310185547"</f>
        <v>3210310185547</v>
      </c>
      <c r="G54" s="2">
        <v>41425</v>
      </c>
      <c r="H54" s="3">
        <v>0.5833333333333334</v>
      </c>
      <c r="I54" s="1" t="s">
        <v>13</v>
      </c>
    </row>
    <row r="55" spans="1:9" ht="15">
      <c r="A55" s="1" t="s">
        <v>9</v>
      </c>
      <c r="B55" s="1" t="s">
        <v>10</v>
      </c>
      <c r="C55" s="5">
        <v>10054</v>
      </c>
      <c r="D55" s="1" t="s">
        <v>110</v>
      </c>
      <c r="E55" s="1" t="s">
        <v>111</v>
      </c>
      <c r="F55" s="1" t="str">
        <f>"3520227101029"</f>
        <v>3520227101029</v>
      </c>
      <c r="G55" s="2">
        <v>41425</v>
      </c>
      <c r="H55" s="3">
        <v>0.5833333333333334</v>
      </c>
      <c r="I55" s="1" t="s">
        <v>13</v>
      </c>
    </row>
    <row r="56" spans="1:9" ht="15">
      <c r="A56" s="1" t="s">
        <v>9</v>
      </c>
      <c r="B56" s="1" t="s">
        <v>10</v>
      </c>
      <c r="C56" s="5">
        <v>10055</v>
      </c>
      <c r="D56" s="1" t="s">
        <v>112</v>
      </c>
      <c r="E56" s="1" t="s">
        <v>113</v>
      </c>
      <c r="F56" s="1" t="str">
        <f>"3530199115839"</f>
        <v>3530199115839</v>
      </c>
      <c r="G56" s="2">
        <v>41425</v>
      </c>
      <c r="H56" s="3">
        <v>0.5833333333333334</v>
      </c>
      <c r="I56" s="1" t="s">
        <v>13</v>
      </c>
    </row>
    <row r="57" spans="1:9" ht="15">
      <c r="A57" s="1" t="s">
        <v>9</v>
      </c>
      <c r="B57" s="1" t="s">
        <v>10</v>
      </c>
      <c r="C57" s="5">
        <v>10056</v>
      </c>
      <c r="D57" s="1" t="s">
        <v>114</v>
      </c>
      <c r="E57" s="1" t="s">
        <v>115</v>
      </c>
      <c r="F57" s="1" t="str">
        <f>"3550248375379"</f>
        <v>3550248375379</v>
      </c>
      <c r="G57" s="2">
        <v>41425</v>
      </c>
      <c r="H57" s="3">
        <v>0.5833333333333334</v>
      </c>
      <c r="I57" s="1" t="s">
        <v>13</v>
      </c>
    </row>
    <row r="58" spans="1:9" ht="15">
      <c r="A58" s="1" t="s">
        <v>9</v>
      </c>
      <c r="B58" s="1" t="s">
        <v>10</v>
      </c>
      <c r="C58" s="5">
        <v>10057</v>
      </c>
      <c r="D58" s="1" t="s">
        <v>116</v>
      </c>
      <c r="E58" s="1" t="s">
        <v>117</v>
      </c>
      <c r="F58" s="1" t="str">
        <f>"3660365624321"</f>
        <v>3660365624321</v>
      </c>
      <c r="G58" s="2">
        <v>41425</v>
      </c>
      <c r="H58" s="3">
        <v>0.5833333333333334</v>
      </c>
      <c r="I58" s="1" t="s">
        <v>13</v>
      </c>
    </row>
    <row r="59" spans="1:9" ht="15">
      <c r="A59" s="1" t="s">
        <v>9</v>
      </c>
      <c r="B59" s="1" t="s">
        <v>10</v>
      </c>
      <c r="C59" s="5">
        <v>10058</v>
      </c>
      <c r="D59" s="1" t="s">
        <v>118</v>
      </c>
      <c r="E59" s="1" t="s">
        <v>115</v>
      </c>
      <c r="F59" s="1" t="str">
        <f>"3510282848111"</f>
        <v>3510282848111</v>
      </c>
      <c r="G59" s="2">
        <v>41425</v>
      </c>
      <c r="H59" s="3">
        <v>0.5833333333333334</v>
      </c>
      <c r="I59" s="1" t="s">
        <v>13</v>
      </c>
    </row>
    <row r="60" spans="1:9" ht="15">
      <c r="A60" s="1" t="s">
        <v>9</v>
      </c>
      <c r="B60" s="1" t="s">
        <v>10</v>
      </c>
      <c r="C60" s="5">
        <v>10059</v>
      </c>
      <c r="D60" s="1" t="s">
        <v>119</v>
      </c>
      <c r="E60" s="1" t="s">
        <v>120</v>
      </c>
      <c r="F60" s="1" t="str">
        <f>"3650134335989"</f>
        <v>3650134335989</v>
      </c>
      <c r="G60" s="2">
        <v>41425</v>
      </c>
      <c r="H60" s="3">
        <v>0.5833333333333334</v>
      </c>
      <c r="I60" s="1" t="s">
        <v>13</v>
      </c>
    </row>
    <row r="61" spans="1:9" ht="15">
      <c r="A61" s="1" t="s">
        <v>9</v>
      </c>
      <c r="B61" s="1" t="s">
        <v>10</v>
      </c>
      <c r="C61" s="5">
        <v>10060</v>
      </c>
      <c r="D61" s="1" t="s">
        <v>121</v>
      </c>
      <c r="E61" s="1" t="s">
        <v>122</v>
      </c>
      <c r="F61" s="1" t="str">
        <f>"3520168595981"</f>
        <v>3520168595981</v>
      </c>
      <c r="G61" s="2">
        <v>41425</v>
      </c>
      <c r="H61" s="3">
        <v>0.5833333333333334</v>
      </c>
      <c r="I61" s="1" t="s">
        <v>13</v>
      </c>
    </row>
    <row r="62" spans="1:9" ht="15">
      <c r="A62" s="1" t="s">
        <v>9</v>
      </c>
      <c r="B62" s="1" t="s">
        <v>10</v>
      </c>
      <c r="C62" s="5">
        <v>10061</v>
      </c>
      <c r="D62" s="1" t="s">
        <v>123</v>
      </c>
      <c r="E62" s="1" t="s">
        <v>124</v>
      </c>
      <c r="F62" s="1" t="str">
        <f>"3510270091463"</f>
        <v>3510270091463</v>
      </c>
      <c r="G62" s="2">
        <v>41425</v>
      </c>
      <c r="H62" s="3">
        <v>0.5833333333333334</v>
      </c>
      <c r="I62" s="1" t="s">
        <v>13</v>
      </c>
    </row>
    <row r="63" spans="1:9" ht="15">
      <c r="A63" s="1" t="s">
        <v>9</v>
      </c>
      <c r="B63" s="1" t="s">
        <v>10</v>
      </c>
      <c r="C63" s="5">
        <v>10062</v>
      </c>
      <c r="D63" s="1" t="s">
        <v>125</v>
      </c>
      <c r="E63" s="1" t="s">
        <v>126</v>
      </c>
      <c r="F63" s="1" t="str">
        <f>"3830254387853"</f>
        <v>3830254387853</v>
      </c>
      <c r="G63" s="2">
        <v>41425</v>
      </c>
      <c r="H63" s="3">
        <v>0.5833333333333334</v>
      </c>
      <c r="I63" s="1" t="s">
        <v>13</v>
      </c>
    </row>
    <row r="64" spans="1:9" ht="15">
      <c r="A64" s="1" t="s">
        <v>9</v>
      </c>
      <c r="B64" s="1" t="s">
        <v>10</v>
      </c>
      <c r="C64" s="5">
        <v>10063</v>
      </c>
      <c r="D64" s="1" t="s">
        <v>127</v>
      </c>
      <c r="E64" s="1" t="s">
        <v>128</v>
      </c>
      <c r="F64" s="1" t="str">
        <f>"3840373702705"</f>
        <v>3840373702705</v>
      </c>
      <c r="G64" s="2">
        <v>41425</v>
      </c>
      <c r="H64" s="3">
        <v>0.5833333333333334</v>
      </c>
      <c r="I64" s="1" t="s">
        <v>13</v>
      </c>
    </row>
    <row r="65" spans="1:9" ht="15">
      <c r="A65" s="1" t="s">
        <v>9</v>
      </c>
      <c r="B65" s="1" t="s">
        <v>10</v>
      </c>
      <c r="C65" s="5">
        <v>10064</v>
      </c>
      <c r="D65" s="1" t="s">
        <v>129</v>
      </c>
      <c r="E65" s="1" t="s">
        <v>130</v>
      </c>
      <c r="F65" s="1" t="str">
        <f>"3320237737495"</f>
        <v>3320237737495</v>
      </c>
      <c r="G65" s="2">
        <v>41425</v>
      </c>
      <c r="H65" s="3">
        <v>0.5833333333333334</v>
      </c>
      <c r="I65" s="1" t="s">
        <v>13</v>
      </c>
    </row>
    <row r="66" spans="1:9" ht="15">
      <c r="A66" s="1" t="s">
        <v>9</v>
      </c>
      <c r="B66" s="1" t="s">
        <v>10</v>
      </c>
      <c r="C66" s="5">
        <v>10065</v>
      </c>
      <c r="D66" s="1" t="s">
        <v>131</v>
      </c>
      <c r="E66" s="1" t="s">
        <v>132</v>
      </c>
      <c r="F66" s="1" t="str">
        <f>"3610483850485"</f>
        <v>3610483850485</v>
      </c>
      <c r="G66" s="2">
        <v>41425</v>
      </c>
      <c r="H66" s="3">
        <v>0.5833333333333334</v>
      </c>
      <c r="I66" s="1" t="s">
        <v>13</v>
      </c>
    </row>
    <row r="67" spans="1:9" ht="15">
      <c r="A67" s="1" t="s">
        <v>9</v>
      </c>
      <c r="B67" s="1" t="s">
        <v>10</v>
      </c>
      <c r="C67" s="5">
        <v>10066</v>
      </c>
      <c r="D67" s="1" t="s">
        <v>133</v>
      </c>
      <c r="E67" s="1" t="s">
        <v>134</v>
      </c>
      <c r="F67" s="1" t="str">
        <f>"3130130868425"</f>
        <v>3130130868425</v>
      </c>
      <c r="G67" s="2">
        <v>41425</v>
      </c>
      <c r="H67" s="3">
        <v>0.5833333333333334</v>
      </c>
      <c r="I67" s="1" t="s">
        <v>13</v>
      </c>
    </row>
    <row r="68" spans="1:9" ht="15">
      <c r="A68" s="1" t="s">
        <v>9</v>
      </c>
      <c r="B68" s="1" t="s">
        <v>10</v>
      </c>
      <c r="C68" s="5">
        <v>10067</v>
      </c>
      <c r="D68" s="1" t="s">
        <v>135</v>
      </c>
      <c r="E68" s="1" t="s">
        <v>136</v>
      </c>
      <c r="F68" s="1" t="str">
        <f>"3530261288155"</f>
        <v>3530261288155</v>
      </c>
      <c r="G68" s="2">
        <v>41425</v>
      </c>
      <c r="H68" s="3">
        <v>0.5833333333333334</v>
      </c>
      <c r="I68" s="1" t="s">
        <v>13</v>
      </c>
    </row>
    <row r="69" spans="1:9" ht="15">
      <c r="A69" s="1" t="s">
        <v>9</v>
      </c>
      <c r="B69" s="1" t="s">
        <v>10</v>
      </c>
      <c r="C69" s="5">
        <v>10068</v>
      </c>
      <c r="D69" s="1" t="s">
        <v>137</v>
      </c>
      <c r="E69" s="1" t="s">
        <v>138</v>
      </c>
      <c r="F69" s="1" t="str">
        <f>"3120202151897"</f>
        <v>3120202151897</v>
      </c>
      <c r="G69" s="2">
        <v>41425</v>
      </c>
      <c r="H69" s="3">
        <v>0.5833333333333334</v>
      </c>
      <c r="I69" s="1" t="s">
        <v>13</v>
      </c>
    </row>
    <row r="70" spans="1:9" ht="15">
      <c r="A70" s="1" t="s">
        <v>9</v>
      </c>
      <c r="B70" s="1" t="s">
        <v>10</v>
      </c>
      <c r="C70" s="5">
        <v>10069</v>
      </c>
      <c r="D70" s="1" t="s">
        <v>139</v>
      </c>
      <c r="E70" s="1" t="s">
        <v>117</v>
      </c>
      <c r="F70" s="1" t="str">
        <f>"3130216995845"</f>
        <v>3130216995845</v>
      </c>
      <c r="G70" s="2">
        <v>41425</v>
      </c>
      <c r="H70" s="3">
        <v>0.5833333333333334</v>
      </c>
      <c r="I70" s="1" t="s">
        <v>13</v>
      </c>
    </row>
    <row r="71" spans="1:9" ht="15">
      <c r="A71" s="1" t="s">
        <v>9</v>
      </c>
      <c r="B71" s="1" t="s">
        <v>10</v>
      </c>
      <c r="C71" s="5">
        <v>10070</v>
      </c>
      <c r="D71" s="1" t="s">
        <v>140</v>
      </c>
      <c r="E71" s="1" t="s">
        <v>141</v>
      </c>
      <c r="F71" s="1" t="str">
        <f>"3660395317693"</f>
        <v>3660395317693</v>
      </c>
      <c r="G71" s="2">
        <v>41425</v>
      </c>
      <c r="H71" s="3">
        <v>0.5833333333333334</v>
      </c>
      <c r="I71" s="1" t="s">
        <v>13</v>
      </c>
    </row>
    <row r="72" spans="1:9" ht="15">
      <c r="A72" s="1" t="s">
        <v>9</v>
      </c>
      <c r="B72" s="1" t="s">
        <v>10</v>
      </c>
      <c r="C72" s="5">
        <v>10071</v>
      </c>
      <c r="D72" s="1" t="s">
        <v>142</v>
      </c>
      <c r="E72" s="1" t="s">
        <v>143</v>
      </c>
      <c r="F72" s="1" t="str">
        <f>"3660288690433"</f>
        <v>3660288690433</v>
      </c>
      <c r="G72" s="2">
        <v>41425</v>
      </c>
      <c r="H72" s="3">
        <v>0.5833333333333334</v>
      </c>
      <c r="I72" s="1" t="s">
        <v>13</v>
      </c>
    </row>
    <row r="73" spans="1:9" ht="15">
      <c r="A73" s="1" t="s">
        <v>9</v>
      </c>
      <c r="B73" s="1" t="s">
        <v>10</v>
      </c>
      <c r="C73" s="5">
        <v>10072</v>
      </c>
      <c r="D73" s="1" t="s">
        <v>144</v>
      </c>
      <c r="E73" s="1" t="s">
        <v>145</v>
      </c>
      <c r="F73" s="1" t="str">
        <f>"3540302564779"</f>
        <v>3540302564779</v>
      </c>
      <c r="G73" s="2">
        <v>41425</v>
      </c>
      <c r="H73" s="3">
        <v>0.5833333333333334</v>
      </c>
      <c r="I73" s="1" t="s">
        <v>13</v>
      </c>
    </row>
    <row r="74" spans="1:9" ht="15">
      <c r="A74" s="1" t="s">
        <v>9</v>
      </c>
      <c r="B74" s="1" t="s">
        <v>10</v>
      </c>
      <c r="C74" s="5">
        <v>10073</v>
      </c>
      <c r="D74" s="1" t="s">
        <v>146</v>
      </c>
      <c r="E74" s="1" t="s">
        <v>147</v>
      </c>
      <c r="F74" s="1" t="str">
        <f>"3510258155787"</f>
        <v>3510258155787</v>
      </c>
      <c r="G74" s="2">
        <v>41425</v>
      </c>
      <c r="H74" s="3">
        <v>0.5833333333333334</v>
      </c>
      <c r="I74" s="1" t="s">
        <v>13</v>
      </c>
    </row>
    <row r="75" spans="1:9" ht="15">
      <c r="A75" s="1" t="s">
        <v>9</v>
      </c>
      <c r="B75" s="1" t="s">
        <v>10</v>
      </c>
      <c r="C75" s="5">
        <v>10074</v>
      </c>
      <c r="D75" s="1" t="s">
        <v>148</v>
      </c>
      <c r="E75" s="1" t="s">
        <v>149</v>
      </c>
      <c r="F75" s="1" t="str">
        <f>"3510214494853"</f>
        <v>3510214494853</v>
      </c>
      <c r="G75" s="2">
        <v>41425</v>
      </c>
      <c r="H75" s="3">
        <v>0.5833333333333334</v>
      </c>
      <c r="I75" s="1" t="s">
        <v>13</v>
      </c>
    </row>
    <row r="76" spans="1:9" ht="15">
      <c r="A76" s="1" t="s">
        <v>9</v>
      </c>
      <c r="B76" s="1" t="s">
        <v>10</v>
      </c>
      <c r="C76" s="5">
        <v>10075</v>
      </c>
      <c r="D76" s="1" t="s">
        <v>150</v>
      </c>
      <c r="E76" s="1" t="s">
        <v>151</v>
      </c>
      <c r="F76" s="1" t="str">
        <f>"3110433919013"</f>
        <v>3110433919013</v>
      </c>
      <c r="G76" s="2">
        <v>41425</v>
      </c>
      <c r="H76" s="3">
        <v>0.5833333333333334</v>
      </c>
      <c r="I76" s="1" t="s">
        <v>13</v>
      </c>
    </row>
    <row r="77" spans="1:9" ht="15">
      <c r="A77" s="1" t="s">
        <v>9</v>
      </c>
      <c r="B77" s="1" t="s">
        <v>10</v>
      </c>
      <c r="C77" s="5">
        <v>10076</v>
      </c>
      <c r="D77" s="1" t="s">
        <v>152</v>
      </c>
      <c r="E77" s="1" t="s">
        <v>153</v>
      </c>
      <c r="F77" s="1" t="str">
        <f>"3510184565897"</f>
        <v>3510184565897</v>
      </c>
      <c r="G77" s="2">
        <v>41425</v>
      </c>
      <c r="H77" s="3">
        <v>0.5833333333333334</v>
      </c>
      <c r="I77" s="1" t="s">
        <v>13</v>
      </c>
    </row>
    <row r="78" spans="1:9" ht="15">
      <c r="A78" s="1" t="s">
        <v>9</v>
      </c>
      <c r="B78" s="1" t="s">
        <v>10</v>
      </c>
      <c r="C78" s="5">
        <v>10077</v>
      </c>
      <c r="D78" s="1" t="s">
        <v>154</v>
      </c>
      <c r="E78" s="1" t="s">
        <v>155</v>
      </c>
      <c r="F78" s="1" t="str">
        <f>"3450206595011"</f>
        <v>3450206595011</v>
      </c>
      <c r="G78" s="2">
        <v>41425</v>
      </c>
      <c r="H78" s="3">
        <v>0.5833333333333334</v>
      </c>
      <c r="I78" s="1" t="s">
        <v>13</v>
      </c>
    </row>
    <row r="79" spans="1:9" ht="15">
      <c r="A79" s="1" t="s">
        <v>9</v>
      </c>
      <c r="B79" s="1" t="s">
        <v>10</v>
      </c>
      <c r="C79" s="5">
        <v>10078</v>
      </c>
      <c r="D79" s="1" t="s">
        <v>156</v>
      </c>
      <c r="E79" s="1" t="s">
        <v>157</v>
      </c>
      <c r="F79" s="1" t="str">
        <f>"3540469766911"</f>
        <v>3540469766911</v>
      </c>
      <c r="G79" s="2">
        <v>41425</v>
      </c>
      <c r="H79" s="3">
        <v>0.5833333333333334</v>
      </c>
      <c r="I79" s="1" t="s">
        <v>13</v>
      </c>
    </row>
    <row r="80" spans="1:9" ht="15">
      <c r="A80" s="1" t="s">
        <v>9</v>
      </c>
      <c r="B80" s="1" t="s">
        <v>10</v>
      </c>
      <c r="C80" s="5">
        <v>10079</v>
      </c>
      <c r="D80" s="1" t="s">
        <v>158</v>
      </c>
      <c r="E80" s="1" t="s">
        <v>159</v>
      </c>
      <c r="F80" s="1" t="str">
        <f>"3660375813299"</f>
        <v>3660375813299</v>
      </c>
      <c r="G80" s="2">
        <v>41425</v>
      </c>
      <c r="H80" s="3">
        <v>0.5833333333333334</v>
      </c>
      <c r="I80" s="1" t="s">
        <v>13</v>
      </c>
    </row>
    <row r="81" spans="1:9" ht="15">
      <c r="A81" s="1" t="s">
        <v>9</v>
      </c>
      <c r="B81" s="1" t="s">
        <v>10</v>
      </c>
      <c r="C81" s="5">
        <v>10080</v>
      </c>
      <c r="D81" s="1" t="s">
        <v>160</v>
      </c>
      <c r="E81" s="1" t="s">
        <v>161</v>
      </c>
      <c r="F81" s="1" t="str">
        <f>"3510217831157"</f>
        <v>3510217831157</v>
      </c>
      <c r="G81" s="2">
        <v>41425</v>
      </c>
      <c r="H81" s="3">
        <v>0.5833333333333334</v>
      </c>
      <c r="I81" s="1" t="s">
        <v>13</v>
      </c>
    </row>
    <row r="82" spans="1:9" ht="15">
      <c r="A82" s="1" t="s">
        <v>9</v>
      </c>
      <c r="B82" s="1" t="s">
        <v>10</v>
      </c>
      <c r="C82" s="5">
        <v>10081</v>
      </c>
      <c r="D82" s="1" t="s">
        <v>162</v>
      </c>
      <c r="E82" s="1" t="s">
        <v>163</v>
      </c>
      <c r="F82" s="1" t="str">
        <f>"3630297203015"</f>
        <v>3630297203015</v>
      </c>
      <c r="G82" s="2">
        <v>41425</v>
      </c>
      <c r="H82" s="3">
        <v>0.5833333333333334</v>
      </c>
      <c r="I82" s="1" t="s">
        <v>13</v>
      </c>
    </row>
    <row r="83" spans="1:9" ht="15">
      <c r="A83" s="1" t="s">
        <v>9</v>
      </c>
      <c r="B83" s="1" t="s">
        <v>10</v>
      </c>
      <c r="C83" s="5">
        <v>10082</v>
      </c>
      <c r="D83" s="1" t="s">
        <v>164</v>
      </c>
      <c r="E83" s="1" t="s">
        <v>165</v>
      </c>
      <c r="F83" s="1" t="str">
        <f>"3330290019935"</f>
        <v>3330290019935</v>
      </c>
      <c r="G83" s="2">
        <v>41425</v>
      </c>
      <c r="H83" s="3">
        <v>0.5833333333333334</v>
      </c>
      <c r="I83" s="1" t="s">
        <v>13</v>
      </c>
    </row>
    <row r="84" spans="1:9" ht="15">
      <c r="A84" s="1" t="s">
        <v>9</v>
      </c>
      <c r="B84" s="1" t="s">
        <v>10</v>
      </c>
      <c r="C84" s="5">
        <v>10083</v>
      </c>
      <c r="D84" s="1" t="s">
        <v>166</v>
      </c>
      <c r="E84" s="1" t="s">
        <v>17</v>
      </c>
      <c r="F84" s="1" t="str">
        <f>"3520243579429"</f>
        <v>3520243579429</v>
      </c>
      <c r="G84" s="2">
        <v>41425</v>
      </c>
      <c r="H84" s="3">
        <v>0.5833333333333334</v>
      </c>
      <c r="I84" s="1" t="s">
        <v>13</v>
      </c>
    </row>
    <row r="85" spans="1:9" ht="15">
      <c r="A85" s="1" t="s">
        <v>9</v>
      </c>
      <c r="B85" s="1" t="s">
        <v>10</v>
      </c>
      <c r="C85" s="5">
        <v>10084</v>
      </c>
      <c r="D85" s="1" t="s">
        <v>167</v>
      </c>
      <c r="E85" s="1" t="s">
        <v>168</v>
      </c>
      <c r="F85" s="1" t="str">
        <f>"3520203413667"</f>
        <v>3520203413667</v>
      </c>
      <c r="G85" s="2">
        <v>41425</v>
      </c>
      <c r="H85" s="3">
        <v>0.5833333333333334</v>
      </c>
      <c r="I85" s="1" t="s">
        <v>13</v>
      </c>
    </row>
    <row r="86" spans="1:9" ht="15">
      <c r="A86" s="1" t="s">
        <v>9</v>
      </c>
      <c r="B86" s="1" t="s">
        <v>10</v>
      </c>
      <c r="C86" s="5">
        <v>10085</v>
      </c>
      <c r="D86" s="1" t="s">
        <v>169</v>
      </c>
      <c r="E86" s="1" t="s">
        <v>51</v>
      </c>
      <c r="F86" s="1" t="str">
        <f>"3520183543503"</f>
        <v>3520183543503</v>
      </c>
      <c r="G86" s="2">
        <v>41425</v>
      </c>
      <c r="H86" s="3">
        <v>0.5833333333333334</v>
      </c>
      <c r="I86" s="1" t="s">
        <v>13</v>
      </c>
    </row>
    <row r="87" spans="1:9" ht="15">
      <c r="A87" s="1" t="s">
        <v>9</v>
      </c>
      <c r="B87" s="1" t="s">
        <v>10</v>
      </c>
      <c r="C87" s="5">
        <v>10086</v>
      </c>
      <c r="D87" s="1" t="s">
        <v>170</v>
      </c>
      <c r="E87" s="1" t="s">
        <v>171</v>
      </c>
      <c r="F87" s="1" t="str">
        <f>"3310012235115"</f>
        <v>3310012235115</v>
      </c>
      <c r="G87" s="2">
        <v>41425</v>
      </c>
      <c r="H87" s="3">
        <v>0.5833333333333334</v>
      </c>
      <c r="I87" s="1" t="s">
        <v>13</v>
      </c>
    </row>
    <row r="88" spans="1:9" ht="15">
      <c r="A88" s="1" t="s">
        <v>9</v>
      </c>
      <c r="B88" s="1" t="s">
        <v>10</v>
      </c>
      <c r="C88" s="5">
        <v>10087</v>
      </c>
      <c r="D88" s="1" t="s">
        <v>172</v>
      </c>
      <c r="E88" s="1" t="s">
        <v>173</v>
      </c>
      <c r="F88" s="1" t="str">
        <f>"3320226099303"</f>
        <v>3320226099303</v>
      </c>
      <c r="G88" s="2">
        <v>41425</v>
      </c>
      <c r="H88" s="3">
        <v>0.5833333333333334</v>
      </c>
      <c r="I88" s="1" t="s">
        <v>13</v>
      </c>
    </row>
    <row r="89" spans="1:9" ht="15">
      <c r="A89" s="1" t="s">
        <v>9</v>
      </c>
      <c r="B89" s="1" t="s">
        <v>10</v>
      </c>
      <c r="C89" s="5">
        <v>10088</v>
      </c>
      <c r="D89" s="1" t="s">
        <v>174</v>
      </c>
      <c r="E89" s="1" t="s">
        <v>175</v>
      </c>
      <c r="F89" s="1" t="str">
        <f>"3520139114315"</f>
        <v>3520139114315</v>
      </c>
      <c r="G89" s="2">
        <v>41425</v>
      </c>
      <c r="H89" s="3">
        <v>0.5833333333333334</v>
      </c>
      <c r="I89" s="1" t="s">
        <v>13</v>
      </c>
    </row>
    <row r="90" spans="1:9" ht="15">
      <c r="A90" s="1" t="s">
        <v>9</v>
      </c>
      <c r="B90" s="1" t="s">
        <v>10</v>
      </c>
      <c r="C90" s="5">
        <v>10089</v>
      </c>
      <c r="D90" s="1" t="s">
        <v>176</v>
      </c>
      <c r="E90" s="1" t="s">
        <v>157</v>
      </c>
      <c r="F90" s="1" t="str">
        <f>"3620353015279"</f>
        <v>3620353015279</v>
      </c>
      <c r="G90" s="2">
        <v>41425</v>
      </c>
      <c r="H90" s="3">
        <v>0.5833333333333334</v>
      </c>
      <c r="I90" s="1" t="s">
        <v>13</v>
      </c>
    </row>
    <row r="91" spans="1:9" ht="15">
      <c r="A91" s="1" t="s">
        <v>9</v>
      </c>
      <c r="B91" s="1" t="s">
        <v>10</v>
      </c>
      <c r="C91" s="5">
        <v>10090</v>
      </c>
      <c r="D91" s="1" t="s">
        <v>177</v>
      </c>
      <c r="E91" s="1" t="s">
        <v>178</v>
      </c>
      <c r="F91" s="1" t="str">
        <f>"3520242261632"</f>
        <v>3520242261632</v>
      </c>
      <c r="G91" s="2">
        <v>41425</v>
      </c>
      <c r="H91" s="3">
        <v>0.5833333333333334</v>
      </c>
      <c r="I91" s="1" t="s">
        <v>13</v>
      </c>
    </row>
    <row r="92" spans="1:9" ht="15">
      <c r="A92" s="1" t="s">
        <v>9</v>
      </c>
      <c r="B92" s="1" t="s">
        <v>10</v>
      </c>
      <c r="C92" s="5">
        <v>10091</v>
      </c>
      <c r="D92" s="1" t="s">
        <v>179</v>
      </c>
      <c r="E92" s="1" t="s">
        <v>180</v>
      </c>
      <c r="F92" s="1" t="str">
        <f>"3310030664068"</f>
        <v>3310030664068</v>
      </c>
      <c r="G92" s="2">
        <v>41425</v>
      </c>
      <c r="H92" s="3">
        <v>0.5833333333333334</v>
      </c>
      <c r="I92" s="1" t="s">
        <v>13</v>
      </c>
    </row>
    <row r="93" spans="1:9" ht="15">
      <c r="A93" s="1" t="s">
        <v>9</v>
      </c>
      <c r="B93" s="1" t="s">
        <v>10</v>
      </c>
      <c r="C93" s="5">
        <v>10092</v>
      </c>
      <c r="D93" s="1" t="s">
        <v>181</v>
      </c>
      <c r="E93" s="1" t="s">
        <v>36</v>
      </c>
      <c r="F93" s="1" t="str">
        <f>"3510375083973"</f>
        <v>3510375083973</v>
      </c>
      <c r="G93" s="2">
        <v>41425</v>
      </c>
      <c r="H93" s="3">
        <v>0.5833333333333334</v>
      </c>
      <c r="I93" s="1" t="s">
        <v>13</v>
      </c>
    </row>
    <row r="94" spans="1:9" ht="15">
      <c r="A94" s="1" t="s">
        <v>9</v>
      </c>
      <c r="B94" s="1" t="s">
        <v>10</v>
      </c>
      <c r="C94" s="5">
        <v>10093</v>
      </c>
      <c r="D94" s="1" t="s">
        <v>182</v>
      </c>
      <c r="E94" s="1" t="s">
        <v>17</v>
      </c>
      <c r="F94" s="1" t="str">
        <f>"3540463950083"</f>
        <v>3540463950083</v>
      </c>
      <c r="G94" s="2">
        <v>41425</v>
      </c>
      <c r="H94" s="3">
        <v>0.5833333333333334</v>
      </c>
      <c r="I94" s="1" t="s">
        <v>13</v>
      </c>
    </row>
    <row r="95" spans="1:9" ht="15">
      <c r="A95" s="1" t="s">
        <v>9</v>
      </c>
      <c r="B95" s="1" t="s">
        <v>10</v>
      </c>
      <c r="C95" s="5">
        <v>10094</v>
      </c>
      <c r="D95" s="1" t="s">
        <v>183</v>
      </c>
      <c r="E95" s="1" t="s">
        <v>51</v>
      </c>
      <c r="F95" s="1" t="str">
        <f>"3510239625101"</f>
        <v>3510239625101</v>
      </c>
      <c r="G95" s="2">
        <v>41425</v>
      </c>
      <c r="H95" s="3">
        <v>0.5833333333333334</v>
      </c>
      <c r="I95" s="1" t="s">
        <v>13</v>
      </c>
    </row>
    <row r="96" spans="1:9" ht="15">
      <c r="A96" s="1" t="s">
        <v>9</v>
      </c>
      <c r="B96" s="1" t="s">
        <v>10</v>
      </c>
      <c r="C96" s="5">
        <v>10095</v>
      </c>
      <c r="D96" s="1" t="s">
        <v>184</v>
      </c>
      <c r="E96" s="1" t="s">
        <v>185</v>
      </c>
      <c r="F96" s="1" t="str">
        <f>"3520202932271"</f>
        <v>3520202932271</v>
      </c>
      <c r="G96" s="2">
        <v>41425</v>
      </c>
      <c r="H96" s="3">
        <v>0.5833333333333334</v>
      </c>
      <c r="I96" s="1" t="s">
        <v>13</v>
      </c>
    </row>
    <row r="97" spans="1:9" ht="15">
      <c r="A97" s="1" t="s">
        <v>9</v>
      </c>
      <c r="B97" s="1" t="s">
        <v>10</v>
      </c>
      <c r="C97" s="5">
        <v>10096</v>
      </c>
      <c r="D97" s="1" t="s">
        <v>186</v>
      </c>
      <c r="E97" s="1" t="s">
        <v>187</v>
      </c>
      <c r="F97" s="1" t="str">
        <f>"3230367296830"</f>
        <v>3230367296830</v>
      </c>
      <c r="G97" s="2">
        <v>41425</v>
      </c>
      <c r="H97" s="3">
        <v>0.5833333333333334</v>
      </c>
      <c r="I97" s="1" t="s">
        <v>13</v>
      </c>
    </row>
    <row r="98" spans="1:9" ht="15">
      <c r="A98" s="1" t="s">
        <v>9</v>
      </c>
      <c r="B98" s="1" t="s">
        <v>10</v>
      </c>
      <c r="C98" s="5">
        <v>10097</v>
      </c>
      <c r="D98" s="1" t="s">
        <v>188</v>
      </c>
      <c r="E98" s="1" t="s">
        <v>189</v>
      </c>
      <c r="F98" s="1" t="str">
        <f>"3620282710455"</f>
        <v>3620282710455</v>
      </c>
      <c r="G98" s="2">
        <v>41425</v>
      </c>
      <c r="H98" s="3">
        <v>0.5833333333333334</v>
      </c>
      <c r="I98" s="1" t="s">
        <v>13</v>
      </c>
    </row>
    <row r="99" spans="1:9" ht="15">
      <c r="A99" s="1" t="s">
        <v>9</v>
      </c>
      <c r="B99" s="1" t="s">
        <v>10</v>
      </c>
      <c r="C99" s="5">
        <v>10098</v>
      </c>
      <c r="D99" s="1" t="s">
        <v>190</v>
      </c>
      <c r="E99" s="1" t="s">
        <v>191</v>
      </c>
      <c r="F99" s="1" t="str">
        <f>"3230430045112"</f>
        <v>3230430045112</v>
      </c>
      <c r="G99" s="2">
        <v>41425</v>
      </c>
      <c r="H99" s="3">
        <v>0.5833333333333334</v>
      </c>
      <c r="I99" s="1" t="s">
        <v>13</v>
      </c>
    </row>
    <row r="100" spans="1:9" ht="15">
      <c r="A100" s="1" t="s">
        <v>9</v>
      </c>
      <c r="B100" s="1" t="s">
        <v>10</v>
      </c>
      <c r="C100" s="5">
        <v>10099</v>
      </c>
      <c r="D100" s="1" t="s">
        <v>192</v>
      </c>
      <c r="E100" s="1" t="s">
        <v>193</v>
      </c>
      <c r="F100" s="1" t="str">
        <f>"3520299767592"</f>
        <v>3520299767592</v>
      </c>
      <c r="G100" s="2">
        <v>41425</v>
      </c>
      <c r="H100" s="3">
        <v>0.5833333333333334</v>
      </c>
      <c r="I100" s="1" t="s">
        <v>13</v>
      </c>
    </row>
    <row r="101" spans="1:9" ht="15">
      <c r="A101" s="1" t="s">
        <v>9</v>
      </c>
      <c r="B101" s="1" t="s">
        <v>10</v>
      </c>
      <c r="C101" s="5">
        <v>10100</v>
      </c>
      <c r="D101" s="1" t="s">
        <v>194</v>
      </c>
      <c r="E101" s="1" t="s">
        <v>195</v>
      </c>
      <c r="F101" s="1" t="str">
        <f>"3410184290275"</f>
        <v>3410184290275</v>
      </c>
      <c r="G101" s="2">
        <v>41425</v>
      </c>
      <c r="H101" s="3">
        <v>0.5833333333333334</v>
      </c>
      <c r="I101" s="1" t="s">
        <v>13</v>
      </c>
    </row>
    <row r="102" spans="1:9" ht="15">
      <c r="A102" s="1" t="s">
        <v>9</v>
      </c>
      <c r="B102" s="1" t="s">
        <v>10</v>
      </c>
      <c r="C102" s="5">
        <v>10101</v>
      </c>
      <c r="D102" s="1" t="s">
        <v>196</v>
      </c>
      <c r="E102" s="1" t="s">
        <v>197</v>
      </c>
      <c r="F102" s="1" t="str">
        <f>"3620305236798"</f>
        <v>3620305236798</v>
      </c>
      <c r="G102" s="2">
        <v>41425</v>
      </c>
      <c r="H102" s="3">
        <v>0.5833333333333334</v>
      </c>
      <c r="I102" s="1" t="s">
        <v>13</v>
      </c>
    </row>
    <row r="103" spans="1:9" ht="15">
      <c r="A103" s="1" t="s">
        <v>9</v>
      </c>
      <c r="B103" s="1" t="s">
        <v>10</v>
      </c>
      <c r="C103" s="5">
        <v>10102</v>
      </c>
      <c r="D103" s="1" t="s">
        <v>198</v>
      </c>
      <c r="E103" s="1" t="s">
        <v>199</v>
      </c>
      <c r="F103" s="1" t="str">
        <f>"3510235493701"</f>
        <v>3510235493701</v>
      </c>
      <c r="G103" s="2">
        <v>41425</v>
      </c>
      <c r="H103" s="3">
        <v>0.5833333333333334</v>
      </c>
      <c r="I103" s="1" t="s">
        <v>13</v>
      </c>
    </row>
    <row r="104" spans="1:9" ht="15">
      <c r="A104" s="1" t="s">
        <v>9</v>
      </c>
      <c r="B104" s="1" t="s">
        <v>10</v>
      </c>
      <c r="C104" s="5">
        <v>10103</v>
      </c>
      <c r="D104" s="1" t="s">
        <v>200</v>
      </c>
      <c r="E104" s="1" t="s">
        <v>201</v>
      </c>
      <c r="F104" s="1" t="str">
        <f>"3510148500860"</f>
        <v>3510148500860</v>
      </c>
      <c r="G104" s="2">
        <v>41425</v>
      </c>
      <c r="H104" s="3">
        <v>0.5833333333333334</v>
      </c>
      <c r="I104" s="1" t="s">
        <v>13</v>
      </c>
    </row>
    <row r="105" spans="1:9" ht="15">
      <c r="A105" s="1" t="s">
        <v>9</v>
      </c>
      <c r="B105" s="1" t="s">
        <v>10</v>
      </c>
      <c r="C105" s="5">
        <v>10104</v>
      </c>
      <c r="D105" s="1" t="s">
        <v>202</v>
      </c>
      <c r="E105" s="1" t="s">
        <v>17</v>
      </c>
      <c r="F105" s="1" t="str">
        <f>"3110291564997"</f>
        <v>3110291564997</v>
      </c>
      <c r="G105" s="2">
        <v>41425</v>
      </c>
      <c r="H105" s="3">
        <v>0.5833333333333334</v>
      </c>
      <c r="I105" s="1" t="s">
        <v>13</v>
      </c>
    </row>
    <row r="106" spans="1:9" ht="15">
      <c r="A106" s="1" t="s">
        <v>9</v>
      </c>
      <c r="B106" s="1" t="s">
        <v>10</v>
      </c>
      <c r="C106" s="5">
        <v>10105</v>
      </c>
      <c r="D106" s="1" t="s">
        <v>203</v>
      </c>
      <c r="E106" s="1" t="s">
        <v>204</v>
      </c>
      <c r="F106" s="1" t="str">
        <f>"3820161766385"</f>
        <v>3820161766385</v>
      </c>
      <c r="G106" s="2">
        <v>41425</v>
      </c>
      <c r="H106" s="3">
        <v>0.5833333333333334</v>
      </c>
      <c r="I106" s="1" t="s">
        <v>13</v>
      </c>
    </row>
    <row r="107" spans="1:9" ht="15">
      <c r="A107" s="1" t="s">
        <v>9</v>
      </c>
      <c r="B107" s="1" t="s">
        <v>10</v>
      </c>
      <c r="C107" s="5">
        <v>10106</v>
      </c>
      <c r="D107" s="1" t="s">
        <v>205</v>
      </c>
      <c r="E107" s="1" t="s">
        <v>206</v>
      </c>
      <c r="F107" s="1" t="str">
        <f>"3520223701750"</f>
        <v>3520223701750</v>
      </c>
      <c r="G107" s="2">
        <v>41425</v>
      </c>
      <c r="H107" s="3">
        <v>0.5833333333333334</v>
      </c>
      <c r="I107" s="1" t="s">
        <v>13</v>
      </c>
    </row>
    <row r="108" spans="1:9" ht="15">
      <c r="A108" s="1" t="s">
        <v>9</v>
      </c>
      <c r="B108" s="1" t="s">
        <v>10</v>
      </c>
      <c r="C108" s="5">
        <v>10107</v>
      </c>
      <c r="D108" s="1" t="s">
        <v>207</v>
      </c>
      <c r="E108" s="1" t="s">
        <v>208</v>
      </c>
      <c r="F108" s="1" t="str">
        <f>"3520196046195"</f>
        <v>3520196046195</v>
      </c>
      <c r="G108" s="2">
        <v>41425</v>
      </c>
      <c r="H108" s="3">
        <v>0.5833333333333334</v>
      </c>
      <c r="I108" s="1" t="s">
        <v>13</v>
      </c>
    </row>
    <row r="109" spans="1:9" ht="15">
      <c r="A109" s="1" t="s">
        <v>9</v>
      </c>
      <c r="B109" s="1" t="s">
        <v>10</v>
      </c>
      <c r="C109" s="5">
        <v>10108</v>
      </c>
      <c r="D109" s="1" t="s">
        <v>209</v>
      </c>
      <c r="E109" s="1" t="s">
        <v>210</v>
      </c>
      <c r="F109" s="1" t="str">
        <f>"3540443935915"</f>
        <v>3540443935915</v>
      </c>
      <c r="G109" s="2">
        <v>41425</v>
      </c>
      <c r="H109" s="3">
        <v>0.5833333333333334</v>
      </c>
      <c r="I109" s="1" t="s">
        <v>13</v>
      </c>
    </row>
    <row r="110" spans="1:9" ht="15">
      <c r="A110" s="1" t="s">
        <v>9</v>
      </c>
      <c r="B110" s="1" t="s">
        <v>10</v>
      </c>
      <c r="C110" s="5">
        <v>10109</v>
      </c>
      <c r="D110" s="1" t="s">
        <v>211</v>
      </c>
      <c r="E110" s="1" t="s">
        <v>17</v>
      </c>
      <c r="F110" s="1" t="str">
        <f>"3530174701951"</f>
        <v>3530174701951</v>
      </c>
      <c r="G110" s="2">
        <v>41425</v>
      </c>
      <c r="H110" s="3">
        <v>0.5833333333333334</v>
      </c>
      <c r="I110" s="1" t="s">
        <v>13</v>
      </c>
    </row>
    <row r="111" spans="1:9" ht="15">
      <c r="A111" s="1" t="s">
        <v>9</v>
      </c>
      <c r="B111" s="1" t="s">
        <v>10</v>
      </c>
      <c r="C111" s="5">
        <v>10110</v>
      </c>
      <c r="D111" s="1" t="s">
        <v>145</v>
      </c>
      <c r="E111" s="1" t="s">
        <v>212</v>
      </c>
      <c r="F111" s="1" t="str">
        <f>"3510257331745"</f>
        <v>3510257331745</v>
      </c>
      <c r="G111" s="2">
        <v>41425</v>
      </c>
      <c r="H111" s="3">
        <v>0.5833333333333334</v>
      </c>
      <c r="I111" s="1" t="s">
        <v>13</v>
      </c>
    </row>
    <row r="112" spans="1:9" ht="15">
      <c r="A112" s="1" t="s">
        <v>9</v>
      </c>
      <c r="B112" s="1" t="s">
        <v>10</v>
      </c>
      <c r="C112" s="5">
        <v>10111</v>
      </c>
      <c r="D112" s="1" t="s">
        <v>213</v>
      </c>
      <c r="E112" s="1" t="s">
        <v>214</v>
      </c>
      <c r="F112" s="1" t="str">
        <f>"3410199308211"</f>
        <v>3410199308211</v>
      </c>
      <c r="G112" s="2">
        <v>41425</v>
      </c>
      <c r="H112" s="3">
        <v>0.5833333333333334</v>
      </c>
      <c r="I112" s="1" t="s">
        <v>13</v>
      </c>
    </row>
    <row r="113" spans="1:9" ht="15">
      <c r="A113" s="1" t="s">
        <v>9</v>
      </c>
      <c r="B113" s="1" t="s">
        <v>10</v>
      </c>
      <c r="C113" s="5">
        <v>10112</v>
      </c>
      <c r="D113" s="1" t="s">
        <v>215</v>
      </c>
      <c r="E113" s="1" t="s">
        <v>216</v>
      </c>
      <c r="F113" s="1" t="str">
        <f>"3410263627273"</f>
        <v>3410263627273</v>
      </c>
      <c r="G113" s="2">
        <v>41425</v>
      </c>
      <c r="H113" s="3">
        <v>0.5833333333333334</v>
      </c>
      <c r="I113" s="1" t="s">
        <v>13</v>
      </c>
    </row>
    <row r="114" spans="1:9" ht="15">
      <c r="A114" s="1" t="s">
        <v>9</v>
      </c>
      <c r="B114" s="1" t="s">
        <v>10</v>
      </c>
      <c r="C114" s="5">
        <v>10113</v>
      </c>
      <c r="D114" s="1" t="s">
        <v>217</v>
      </c>
      <c r="E114" s="1" t="s">
        <v>218</v>
      </c>
      <c r="F114" s="1" t="str">
        <f>"3520230280606"</f>
        <v>3520230280606</v>
      </c>
      <c r="G114" s="2">
        <v>41425</v>
      </c>
      <c r="H114" s="3">
        <v>0.5833333333333334</v>
      </c>
      <c r="I114" s="1" t="s">
        <v>13</v>
      </c>
    </row>
    <row r="115" spans="1:9" ht="15">
      <c r="A115" s="1" t="s">
        <v>9</v>
      </c>
      <c r="B115" s="1" t="s">
        <v>10</v>
      </c>
      <c r="C115" s="5">
        <v>10114</v>
      </c>
      <c r="D115" s="1" t="s">
        <v>219</v>
      </c>
      <c r="E115" s="1" t="s">
        <v>220</v>
      </c>
      <c r="F115" s="1" t="str">
        <f>"3520143106411"</f>
        <v>3520143106411</v>
      </c>
      <c r="G115" s="2">
        <v>41425</v>
      </c>
      <c r="H115" s="3">
        <v>0.5833333333333334</v>
      </c>
      <c r="I115" s="1" t="s">
        <v>13</v>
      </c>
    </row>
    <row r="116" spans="1:9" ht="15">
      <c r="A116" s="1" t="s">
        <v>9</v>
      </c>
      <c r="B116" s="1" t="s">
        <v>10</v>
      </c>
      <c r="C116" s="5">
        <v>10115</v>
      </c>
      <c r="D116" s="1" t="s">
        <v>221</v>
      </c>
      <c r="E116" s="1" t="s">
        <v>222</v>
      </c>
      <c r="F116" s="1" t="str">
        <f>"3520127547631"</f>
        <v>3520127547631</v>
      </c>
      <c r="G116" s="2">
        <v>41425</v>
      </c>
      <c r="H116" s="3">
        <v>0.5833333333333334</v>
      </c>
      <c r="I116" s="1" t="s">
        <v>13</v>
      </c>
    </row>
    <row r="117" spans="1:9" ht="15">
      <c r="A117" s="1" t="s">
        <v>9</v>
      </c>
      <c r="B117" s="1" t="s">
        <v>10</v>
      </c>
      <c r="C117" s="5">
        <v>10116</v>
      </c>
      <c r="D117" s="1" t="s">
        <v>223</v>
      </c>
      <c r="E117" s="1" t="s">
        <v>224</v>
      </c>
      <c r="F117" s="1" t="str">
        <f>"3410135139041"</f>
        <v>3410135139041</v>
      </c>
      <c r="G117" s="2">
        <v>41425</v>
      </c>
      <c r="H117" s="3">
        <v>0.5833333333333334</v>
      </c>
      <c r="I117" s="1" t="s">
        <v>13</v>
      </c>
    </row>
    <row r="118" spans="1:9" ht="15">
      <c r="A118" s="1" t="s">
        <v>9</v>
      </c>
      <c r="B118" s="1" t="s">
        <v>10</v>
      </c>
      <c r="C118" s="5">
        <v>10117</v>
      </c>
      <c r="D118" s="1" t="s">
        <v>225</v>
      </c>
      <c r="E118" s="1" t="s">
        <v>226</v>
      </c>
      <c r="F118" s="1" t="str">
        <f>"3520278795303"</f>
        <v>3520278795303</v>
      </c>
      <c r="G118" s="2">
        <v>41425</v>
      </c>
      <c r="H118" s="3">
        <v>0.5833333333333334</v>
      </c>
      <c r="I118" s="1" t="s">
        <v>13</v>
      </c>
    </row>
    <row r="119" spans="1:9" ht="15">
      <c r="A119" s="1" t="s">
        <v>9</v>
      </c>
      <c r="B119" s="1" t="s">
        <v>10</v>
      </c>
      <c r="C119" s="5">
        <v>10118</v>
      </c>
      <c r="D119" s="1" t="s">
        <v>227</v>
      </c>
      <c r="E119" s="1" t="s">
        <v>228</v>
      </c>
      <c r="F119" s="1" t="str">
        <f>"3510242076575"</f>
        <v>3510242076575</v>
      </c>
      <c r="G119" s="2">
        <v>41425</v>
      </c>
      <c r="H119" s="3">
        <v>0.5833333333333334</v>
      </c>
      <c r="I119" s="1" t="s">
        <v>13</v>
      </c>
    </row>
    <row r="120" spans="1:9" ht="15">
      <c r="A120" s="1" t="s">
        <v>9</v>
      </c>
      <c r="B120" s="1" t="s">
        <v>10</v>
      </c>
      <c r="C120" s="5">
        <v>10119</v>
      </c>
      <c r="D120" s="1" t="s">
        <v>229</v>
      </c>
      <c r="E120" s="1" t="s">
        <v>153</v>
      </c>
      <c r="F120" s="1" t="str">
        <f>"3410399575377"</f>
        <v>3410399575377</v>
      </c>
      <c r="G120" s="2">
        <v>41425</v>
      </c>
      <c r="H120" s="3">
        <v>0.5833333333333334</v>
      </c>
      <c r="I120" s="1" t="s">
        <v>13</v>
      </c>
    </row>
    <row r="121" spans="1:9" ht="15">
      <c r="A121" s="1" t="s">
        <v>9</v>
      </c>
      <c r="B121" s="1" t="s">
        <v>10</v>
      </c>
      <c r="C121" s="5">
        <v>10120</v>
      </c>
      <c r="D121" s="1" t="s">
        <v>230</v>
      </c>
      <c r="E121" s="1" t="s">
        <v>231</v>
      </c>
      <c r="F121" s="1" t="str">
        <f>"3210225280535"</f>
        <v>3210225280535</v>
      </c>
      <c r="G121" s="2">
        <v>41425</v>
      </c>
      <c r="H121" s="3">
        <v>0.5833333333333334</v>
      </c>
      <c r="I121" s="1" t="s">
        <v>13</v>
      </c>
    </row>
    <row r="122" spans="1:9" ht="15">
      <c r="A122" s="1" t="s">
        <v>9</v>
      </c>
      <c r="B122" s="1" t="s">
        <v>10</v>
      </c>
      <c r="C122" s="5">
        <v>10121</v>
      </c>
      <c r="D122" s="1" t="s">
        <v>232</v>
      </c>
      <c r="E122" s="1" t="s">
        <v>36</v>
      </c>
      <c r="F122" s="1" t="str">
        <f>"3540477989235"</f>
        <v>3540477989235</v>
      </c>
      <c r="G122" s="2">
        <v>41425</v>
      </c>
      <c r="H122" s="3">
        <v>0.5833333333333334</v>
      </c>
      <c r="I122" s="1" t="s">
        <v>13</v>
      </c>
    </row>
    <row r="123" spans="1:9" ht="15">
      <c r="A123" s="1" t="s">
        <v>9</v>
      </c>
      <c r="B123" s="1" t="s">
        <v>10</v>
      </c>
      <c r="C123" s="5">
        <v>10122</v>
      </c>
      <c r="D123" s="1" t="s">
        <v>233</v>
      </c>
      <c r="E123" s="1" t="s">
        <v>234</v>
      </c>
      <c r="F123" s="1" t="str">
        <f>"3520254897321"</f>
        <v>3520254897321</v>
      </c>
      <c r="G123" s="2">
        <v>41425</v>
      </c>
      <c r="H123" s="3">
        <v>0.5833333333333334</v>
      </c>
      <c r="I123" s="1" t="s">
        <v>13</v>
      </c>
    </row>
    <row r="124" spans="1:9" ht="15">
      <c r="A124" s="1" t="s">
        <v>9</v>
      </c>
      <c r="B124" s="1" t="s">
        <v>10</v>
      </c>
      <c r="C124" s="5">
        <v>10123</v>
      </c>
      <c r="D124" s="1" t="s">
        <v>235</v>
      </c>
      <c r="E124" s="1" t="s">
        <v>115</v>
      </c>
      <c r="F124" s="1" t="str">
        <f>"3630221419296"</f>
        <v>3630221419296</v>
      </c>
      <c r="G124" s="2">
        <v>41425</v>
      </c>
      <c r="H124" s="3">
        <v>0.5833333333333334</v>
      </c>
      <c r="I124" s="1" t="s">
        <v>13</v>
      </c>
    </row>
    <row r="125" spans="1:9" ht="15">
      <c r="A125" s="1" t="s">
        <v>9</v>
      </c>
      <c r="B125" s="1" t="s">
        <v>10</v>
      </c>
      <c r="C125" s="5">
        <v>10124</v>
      </c>
      <c r="D125" s="1" t="s">
        <v>236</v>
      </c>
      <c r="E125" s="1" t="s">
        <v>237</v>
      </c>
      <c r="F125" s="1" t="str">
        <f>"3740507199121"</f>
        <v>3740507199121</v>
      </c>
      <c r="G125" s="2">
        <v>41425</v>
      </c>
      <c r="H125" s="3">
        <v>0.5833333333333334</v>
      </c>
      <c r="I125" s="1" t="s">
        <v>13</v>
      </c>
    </row>
    <row r="126" spans="1:9" ht="15">
      <c r="A126" s="1" t="s">
        <v>9</v>
      </c>
      <c r="B126" s="1" t="s">
        <v>10</v>
      </c>
      <c r="C126" s="5">
        <v>10125</v>
      </c>
      <c r="D126" s="1" t="s">
        <v>238</v>
      </c>
      <c r="E126" s="1" t="s">
        <v>239</v>
      </c>
      <c r="F126" s="1" t="str">
        <f>"1000000000002"</f>
        <v>1000000000002</v>
      </c>
      <c r="G126" s="2">
        <v>41425</v>
      </c>
      <c r="H126" s="3">
        <v>0.5833333333333334</v>
      </c>
      <c r="I126" s="1" t="s">
        <v>13</v>
      </c>
    </row>
    <row r="127" spans="1:9" ht="15">
      <c r="A127" s="1" t="s">
        <v>9</v>
      </c>
      <c r="B127" s="1" t="s">
        <v>10</v>
      </c>
      <c r="C127" s="5">
        <v>10126</v>
      </c>
      <c r="D127" s="1" t="s">
        <v>240</v>
      </c>
      <c r="E127" s="1" t="s">
        <v>241</v>
      </c>
      <c r="F127" s="1" t="str">
        <f>"3310016079015"</f>
        <v>3310016079015</v>
      </c>
      <c r="G127" s="2">
        <v>41425</v>
      </c>
      <c r="H127" s="3">
        <v>0.5833333333333334</v>
      </c>
      <c r="I127" s="1" t="s">
        <v>13</v>
      </c>
    </row>
    <row r="128" spans="1:9" ht="15">
      <c r="A128" s="1" t="s">
        <v>9</v>
      </c>
      <c r="B128" s="1" t="s">
        <v>10</v>
      </c>
      <c r="C128" s="5">
        <v>10127</v>
      </c>
      <c r="D128" s="1" t="s">
        <v>242</v>
      </c>
      <c r="E128" s="1" t="s">
        <v>243</v>
      </c>
      <c r="F128" s="1" t="str">
        <f>"3130210225843"</f>
        <v>3130210225843</v>
      </c>
      <c r="G128" s="2">
        <v>41425</v>
      </c>
      <c r="H128" s="3">
        <v>0.5833333333333334</v>
      </c>
      <c r="I128" s="1" t="s">
        <v>13</v>
      </c>
    </row>
    <row r="129" spans="1:9" ht="15">
      <c r="A129" s="1" t="s">
        <v>9</v>
      </c>
      <c r="B129" s="1" t="s">
        <v>10</v>
      </c>
      <c r="C129" s="5">
        <v>10128</v>
      </c>
      <c r="D129" s="1" t="s">
        <v>244</v>
      </c>
      <c r="E129" s="1" t="s">
        <v>245</v>
      </c>
      <c r="F129" s="1" t="str">
        <f>"3240251900181"</f>
        <v>3240251900181</v>
      </c>
      <c r="G129" s="2">
        <v>41425</v>
      </c>
      <c r="H129" s="3">
        <v>0.5833333333333334</v>
      </c>
      <c r="I129" s="1" t="s">
        <v>13</v>
      </c>
    </row>
    <row r="130" spans="1:9" ht="15">
      <c r="A130" s="1" t="s">
        <v>9</v>
      </c>
      <c r="B130" s="1" t="s">
        <v>10</v>
      </c>
      <c r="C130" s="5">
        <v>10129</v>
      </c>
      <c r="D130" s="1" t="s">
        <v>246</v>
      </c>
      <c r="E130" s="1" t="s">
        <v>247</v>
      </c>
      <c r="F130" s="1" t="str">
        <f>"3330355774965"</f>
        <v>3330355774965</v>
      </c>
      <c r="G130" s="2">
        <v>41425</v>
      </c>
      <c r="H130" s="3">
        <v>0.5833333333333334</v>
      </c>
      <c r="I130" s="1" t="s">
        <v>13</v>
      </c>
    </row>
    <row r="131" spans="1:9" ht="15">
      <c r="A131" s="1" t="s">
        <v>9</v>
      </c>
      <c r="B131" s="1" t="s">
        <v>10</v>
      </c>
      <c r="C131" s="5">
        <v>10130</v>
      </c>
      <c r="D131" s="1" t="s">
        <v>248</v>
      </c>
      <c r="E131" s="1" t="s">
        <v>249</v>
      </c>
      <c r="F131" s="1" t="str">
        <f>"3540415042946"</f>
        <v>3540415042946</v>
      </c>
      <c r="G131" s="2">
        <v>41425</v>
      </c>
      <c r="H131" s="3">
        <v>0.5833333333333334</v>
      </c>
      <c r="I131" s="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faisal</cp:lastModifiedBy>
  <dcterms:created xsi:type="dcterms:W3CDTF">2013-05-17T10:15:04Z</dcterms:created>
  <dcterms:modified xsi:type="dcterms:W3CDTF">2013-05-17T10:15:05Z</dcterms:modified>
  <cp:category/>
  <cp:version/>
  <cp:contentType/>
  <cp:contentStatus/>
</cp:coreProperties>
</file>