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ExAMSchedule" sheetId="1" r:id="rId1"/>
  </sheets>
  <definedNames/>
  <calcPr fullCalcOnLoad="1"/>
</workbook>
</file>

<file path=xl/sharedStrings.xml><?xml version="1.0" encoding="utf-8"?>
<sst xmlns="http://schemas.openxmlformats.org/spreadsheetml/2006/main" count="1095" uniqueCount="353">
  <si>
    <t>CASNUM</t>
  </si>
  <si>
    <t>POST</t>
  </si>
  <si>
    <t>RNO</t>
  </si>
  <si>
    <t>CANNAM</t>
  </si>
  <si>
    <t>FNAM</t>
  </si>
  <si>
    <t>NIC</t>
  </si>
  <si>
    <t>PAPER_DATE</t>
  </si>
  <si>
    <t>PAPER_TIME</t>
  </si>
  <si>
    <t>SUB_CENTRE</t>
  </si>
  <si>
    <t>6EX2012</t>
  </si>
  <si>
    <t>LAW INSTRUCTOR</t>
  </si>
  <si>
    <t>AAMIR MUSHTAQ</t>
  </si>
  <si>
    <t>MUSHTAQ AHMAD</t>
  </si>
  <si>
    <t>02:00 P.M. TO 05:00 P.M.</t>
  </si>
  <si>
    <t>COMMERCE BLOCK, 1ST FLOOR, HAZRAT AYESHA SIDDIQA DEGREE COLLEGE (GIRLS) , NICOLSON ROAD NEAR HAJI CAMP, LAHORE.</t>
  </si>
  <si>
    <t>AAS MUHAMMAD</t>
  </si>
  <si>
    <t>MUHAMMAD ILYAS</t>
  </si>
  <si>
    <t>ABDUL ROUF JAVED</t>
  </si>
  <si>
    <t>HAYAT MUHAMMAD JAVED</t>
  </si>
  <si>
    <t>ABDULLAH SIRAJ QAISRANI</t>
  </si>
  <si>
    <t>MUHAMMAD IQBAL QAISRANI</t>
  </si>
  <si>
    <t>ABU BAKAR ZIA</t>
  </si>
  <si>
    <t>AKRAM ULLAH</t>
  </si>
  <si>
    <t>ABUZAR</t>
  </si>
  <si>
    <t>INAYAT HUSSAIN</t>
  </si>
  <si>
    <t>ADEEL TAREEF</t>
  </si>
  <si>
    <t>SHEIKH MUHAMMAD TAREEF</t>
  </si>
  <si>
    <t>ADNAN AHMAD</t>
  </si>
  <si>
    <t>MUHAMMAD ASLAM</t>
  </si>
  <si>
    <t>ADNAN SAEED</t>
  </si>
  <si>
    <t>ADNAN SHAFQATT</t>
  </si>
  <si>
    <t>SHAFQAT RASOOL</t>
  </si>
  <si>
    <t>AFRASIAB MOHAL</t>
  </si>
  <si>
    <t>MUHAMMAD AYUB MOHAL</t>
  </si>
  <si>
    <t>AFTAB AHMAD</t>
  </si>
  <si>
    <t>MUKHTAR AHMAD</t>
  </si>
  <si>
    <t>AHMAD AZIZ</t>
  </si>
  <si>
    <t>HAFIZ ABDUL AZIZ</t>
  </si>
  <si>
    <t>AHMAD JAMAL</t>
  </si>
  <si>
    <t>ARIF ALI</t>
  </si>
  <si>
    <t>AKBAR ALI</t>
  </si>
  <si>
    <t>AHMED ALI</t>
  </si>
  <si>
    <t>ALI AHTSHAM</t>
  </si>
  <si>
    <t>MOHAMMAD ZAFAR</t>
  </si>
  <si>
    <t>ALI HAIDER</t>
  </si>
  <si>
    <t>NASIR RIZVI</t>
  </si>
  <si>
    <t>ALI JAVED</t>
  </si>
  <si>
    <t>JAVED IQBAL</t>
  </si>
  <si>
    <t>ALI RASHAD</t>
  </si>
  <si>
    <t>RASHAD CHAUDHRY</t>
  </si>
  <si>
    <t>ALI ZIA</t>
  </si>
  <si>
    <t>KAMRAN ALI</t>
  </si>
  <si>
    <t>AMAN ULLAH</t>
  </si>
  <si>
    <t>ANAYAT ULLAH</t>
  </si>
  <si>
    <t>AMIR SHAHZAD NASIR</t>
  </si>
  <si>
    <t>NASIR ALI</t>
  </si>
  <si>
    <t>AMJAD ALI</t>
  </si>
  <si>
    <t>KHUSHI MUHAMMAD</t>
  </si>
  <si>
    <t>ANAM FAROOQ</t>
  </si>
  <si>
    <t>MUHAMMED ANWER</t>
  </si>
  <si>
    <t>ANWAR UL HASSAN</t>
  </si>
  <si>
    <t>ALLAH YAR</t>
  </si>
  <si>
    <t>ASHFAQ AHMAD CHAUDHRY</t>
  </si>
  <si>
    <t>MUHAMMAD BASHIR</t>
  </si>
  <si>
    <t>ASIF IMRAN</t>
  </si>
  <si>
    <t>MAQBOOL AHMAD KHAN</t>
  </si>
  <si>
    <t>ASJAD ALI GONDAL</t>
  </si>
  <si>
    <t>REHMAT KHAN</t>
  </si>
  <si>
    <t>ASLAM</t>
  </si>
  <si>
    <t>KLJHG</t>
  </si>
  <si>
    <t>ATEEQ-UR-REHMAN</t>
  </si>
  <si>
    <t>MOHAMMAD SHARIF</t>
  </si>
  <si>
    <t>ATIF BILAL</t>
  </si>
  <si>
    <t>NASRULLAH KHAN</t>
  </si>
  <si>
    <t>AZHAR ABBAS</t>
  </si>
  <si>
    <t>GHULAM SAFDAR</t>
  </si>
  <si>
    <t>AZHAR IQBAL</t>
  </si>
  <si>
    <t>MUHAMMAD IQBAL</t>
  </si>
  <si>
    <t>BABAR AYUB</t>
  </si>
  <si>
    <t>TARIQ AYUB</t>
  </si>
  <si>
    <t>CH.AITZAZ RASOOL SANDHU</t>
  </si>
  <si>
    <t>CH.LIAQUAT ALI SANDHU</t>
  </si>
  <si>
    <t>DAWOOD AHMAD RANJHA</t>
  </si>
  <si>
    <t>GHULAM NABI RANJHA</t>
  </si>
  <si>
    <t>FAISAL AMANAT SULEHRI</t>
  </si>
  <si>
    <t>AMANAT ALI</t>
  </si>
  <si>
    <t>FALAK SHER</t>
  </si>
  <si>
    <t>ALI BHADER</t>
  </si>
  <si>
    <t>FARHAN MEER</t>
  </si>
  <si>
    <t>SHAN UL HAQ NAJMI</t>
  </si>
  <si>
    <t>FAZAL AHMED RANDHAWA</t>
  </si>
  <si>
    <t>KHALID MAHMMOD RANDHAWA</t>
  </si>
  <si>
    <t>FURQAN ALI</t>
  </si>
  <si>
    <t>MUHAMMAD ALI</t>
  </si>
  <si>
    <t>GHAZANFER IQBAL CHISHTI</t>
  </si>
  <si>
    <t>MUHAMMAD IQBAL HUSSAIN</t>
  </si>
  <si>
    <t>GHULAM HUSSNAIN</t>
  </si>
  <si>
    <t>MUKHTAR AHMED</t>
  </si>
  <si>
    <t>GHULAM MURTAZA</t>
  </si>
  <si>
    <t>ZAHOOR AHMED</t>
  </si>
  <si>
    <t>GHULAM RASOOL</t>
  </si>
  <si>
    <t>MUHAMMAD ANAYAT</t>
  </si>
  <si>
    <t>HABIB KHAN</t>
  </si>
  <si>
    <t>HAFIZ MUHAMMAD ABID</t>
  </si>
  <si>
    <t>MUHAMMAD MANSHA</t>
  </si>
  <si>
    <t>HAFIZ MUHAMMAD BILAL HASSAN</t>
  </si>
  <si>
    <t>MUHAMMAD SALEEM AFTAB</t>
  </si>
  <si>
    <t>HAFIZ MUHAMMAD SALMAN TANVEER</t>
  </si>
  <si>
    <t>TANVEER IQBAL</t>
  </si>
  <si>
    <t>HAFIZ NISAR AHMED</t>
  </si>
  <si>
    <t>BALLO KHAN</t>
  </si>
  <si>
    <t>HAFIZ OMER ABDULLAH</t>
  </si>
  <si>
    <t>MIRZA BASHARAT HUSSAIN</t>
  </si>
  <si>
    <t>HAROON AKBAR</t>
  </si>
  <si>
    <t>HASSAN AKHTAR</t>
  </si>
  <si>
    <t>RIASAT ALI</t>
  </si>
  <si>
    <t>IFTIKHAR LIAQAT</t>
  </si>
  <si>
    <t>RAO LIAQAT ALI</t>
  </si>
  <si>
    <t>IMTIAZ HUSSAIN</t>
  </si>
  <si>
    <t>KARIM BUKHSH</t>
  </si>
  <si>
    <t>INAM-UL-MOHSIN WAQAR</t>
  </si>
  <si>
    <t>MUHAMMAD BUKHSH</t>
  </si>
  <si>
    <t>IRFAN ABDULLAH KHAN</t>
  </si>
  <si>
    <t>MUHAMMAD SULEMAN</t>
  </si>
  <si>
    <t>ISHTIAQ AHMAD</t>
  </si>
  <si>
    <t>AHMAD DIN</t>
  </si>
  <si>
    <t>JAMSHID RAZA</t>
  </si>
  <si>
    <t>SAEED ANWAR JAVEED</t>
  </si>
  <si>
    <t>JAVED HASSAN</t>
  </si>
  <si>
    <t>GHULAM HASSAN ZADI</t>
  </si>
  <si>
    <t>KALIM ULLAH</t>
  </si>
  <si>
    <t>CH- MOHAMMAD AKBAR</t>
  </si>
  <si>
    <t>KAMRAN SAREEF</t>
  </si>
  <si>
    <t>ALI MUHAMMAD</t>
  </si>
  <si>
    <t>KAMRAN UL HAQ</t>
  </si>
  <si>
    <t>DOST MUHAMMAD</t>
  </si>
  <si>
    <t>KASHIF NAZIR</t>
  </si>
  <si>
    <t>NAZIR AHMAD</t>
  </si>
  <si>
    <t>KHURAM SHAHZAD</t>
  </si>
  <si>
    <t>KHADIM HUSSAIN</t>
  </si>
  <si>
    <t>M.TARIQ</t>
  </si>
  <si>
    <t>M.ZUBAIR</t>
  </si>
  <si>
    <t>MAJID BIN AHMAD</t>
  </si>
  <si>
    <t>AHMAD YAR ANEES</t>
  </si>
  <si>
    <t>MAJID NISAR</t>
  </si>
  <si>
    <t>NISAR AHMED</t>
  </si>
  <si>
    <t>MALIK ABDUL QAYYUM</t>
  </si>
  <si>
    <t>MALIK MOHAMMAD SAEED</t>
  </si>
  <si>
    <t>MALIK MUHAMMAD IJAZ ASIF</t>
  </si>
  <si>
    <t>MALIK MUHAMMAD ASIF</t>
  </si>
  <si>
    <t>MALIK MUHAMMAD SHAHBAZ</t>
  </si>
  <si>
    <t>MALIK GHULAM HUSSAIN</t>
  </si>
  <si>
    <t>MANAZIR ALI</t>
  </si>
  <si>
    <t>AHMAD KHAN</t>
  </si>
  <si>
    <t>MAQSOOD AHMED</t>
  </si>
  <si>
    <t>NAZAR MUHAMMAD</t>
  </si>
  <si>
    <t>MAQSOOD ALAM</t>
  </si>
  <si>
    <t>MAHBOOB ALAM</t>
  </si>
  <si>
    <t>MOAZZAM SHERAZ</t>
  </si>
  <si>
    <t>MOHAMMAD ADNAN JAMSHAID</t>
  </si>
  <si>
    <t>ROA JAMSHAID ALI</t>
  </si>
  <si>
    <t>MOHAMMAD YOUSAF</t>
  </si>
  <si>
    <t>MOHAMMAD SHAFI</t>
  </si>
  <si>
    <t>MUBSHER AHMAD</t>
  </si>
  <si>
    <t>MUHAMMAD AHMAD</t>
  </si>
  <si>
    <t>MUDDASSIR ALI</t>
  </si>
  <si>
    <t>MIAN MOHAMMAD TUFAIL</t>
  </si>
  <si>
    <t>MUHAMMAD ABBAS</t>
  </si>
  <si>
    <t>LIAQAT ALI</t>
  </si>
  <si>
    <t>MUHAMMAD AHMED MUMTAZ NIAZI</t>
  </si>
  <si>
    <t>MUMTAZ MUNAWAR KHAN NIAZI</t>
  </si>
  <si>
    <t>MUHAMMAD AHSAN SALEEM</t>
  </si>
  <si>
    <t>MUHAMMAD SALEEM AHMAD</t>
  </si>
  <si>
    <t>MUHAMMAD ALI FARHAN</t>
  </si>
  <si>
    <t>MUSTAFA KAMAL AWAN</t>
  </si>
  <si>
    <t>MUHAMMAD AMIR</t>
  </si>
  <si>
    <t>ALLAH DITTA</t>
  </si>
  <si>
    <t>MUHAMMAD AMIR HABIB</t>
  </si>
  <si>
    <t>HABIB AHMED</t>
  </si>
  <si>
    <t>MUHAMMAD AMJAD</t>
  </si>
  <si>
    <t>NIAMAT ALI</t>
  </si>
  <si>
    <t>MUHAMMAD ANWAR</t>
  </si>
  <si>
    <t>UMAR HAYAT</t>
  </si>
  <si>
    <t>MUHAMMAD ARFAN AKBAR</t>
  </si>
  <si>
    <t>MUHAMMAD ARSHAD</t>
  </si>
  <si>
    <t>MUHAMMAD MAPAL</t>
  </si>
  <si>
    <t>MUHAMMAD ARSLAN AYYAZ</t>
  </si>
  <si>
    <t>QAZI MUHAMMAD AYYAZ</t>
  </si>
  <si>
    <t>MUHAMMAD ASIF</t>
  </si>
  <si>
    <t>MUHAMMAD YAQOOB</t>
  </si>
  <si>
    <t>MUHAMMAD ASLAM HAYAT</t>
  </si>
  <si>
    <t>BASHIR AHMAD</t>
  </si>
  <si>
    <t>MUHAMMAD AWAIS ALTAF</t>
  </si>
  <si>
    <t>ALTAF AHMED</t>
  </si>
  <si>
    <t>MUHAMMAD BABAR</t>
  </si>
  <si>
    <t>MUHAMMAD BILAL HUSSAIN VIRK</t>
  </si>
  <si>
    <t>MUHAMMAD HUSSAIN VIRK</t>
  </si>
  <si>
    <t>MUHAMMAD CHANZAIB</t>
  </si>
  <si>
    <t>MUHAMMAD AYOUB</t>
  </si>
  <si>
    <t>MUHAMMAD FAISAL UL ISLAM</t>
  </si>
  <si>
    <t>TAJAMMAL HUSSAIN</t>
  </si>
  <si>
    <t>MUHAMMAD FAKHAR</t>
  </si>
  <si>
    <t>FAIZ BAKHSH</t>
  </si>
  <si>
    <t>MUHAMMAD FARAKH ABBAS SHAH</t>
  </si>
  <si>
    <t>MUHAMMAD SALEEM SHAH</t>
  </si>
  <si>
    <t>MUHAMMAD FAROOQ AFZAL</t>
  </si>
  <si>
    <t>MUHAMMAD AFZAL</t>
  </si>
  <si>
    <t>MUHAMMAD HAROON</t>
  </si>
  <si>
    <t>COMMERCE BLOCK, 2ND FLOOR, HAZRAT AYESHA SIDDIQA DEGREE COLLEGE (GIRLS) , NICOLSON ROAD NEAR HAJI CAMP, LAHORE.</t>
  </si>
  <si>
    <t>MUHAMMAD HASEEB AHSAN</t>
  </si>
  <si>
    <t>RANA NAZIR AHMAD KHAN</t>
  </si>
  <si>
    <t>MUHAMMAD IKRAM</t>
  </si>
  <si>
    <t>SHER AFZAL</t>
  </si>
  <si>
    <t>MUHAMMAD IMRAN AKRAM</t>
  </si>
  <si>
    <t>RANA MUHAMMAD AKRAM</t>
  </si>
  <si>
    <t>MUHAMMAD JAMIL</t>
  </si>
  <si>
    <t>ABDUL HAMEED</t>
  </si>
  <si>
    <t>MUHAMMAD JAWAD SHAH</t>
  </si>
  <si>
    <t>MUHAMMAD ISHAQ SHAH</t>
  </si>
  <si>
    <t>MUHAMMAD KHABEER KHALID</t>
  </si>
  <si>
    <t>MUHAMMAD KHALID</t>
  </si>
  <si>
    <t>MUHAMMAD MASOOD ZAMAN</t>
  </si>
  <si>
    <t>MUHAMMD ZAMAN</t>
  </si>
  <si>
    <t>MUHAMMAD MOHSIN PASHA</t>
  </si>
  <si>
    <t>AMAN PASHA</t>
  </si>
  <si>
    <t>MUHAMMAD MUJAHID RASHEED</t>
  </si>
  <si>
    <t>SHEIKH MUHAMMAD RASHEED</t>
  </si>
  <si>
    <t>MUHAMMAD MUSTANSAR TUFAIL</t>
  </si>
  <si>
    <t>MUHAMMAD TUFAIL</t>
  </si>
  <si>
    <t>MUHAMMAD NAEEM SHAHZAD</t>
  </si>
  <si>
    <t>MUHAMMAD SIDDIQUE</t>
  </si>
  <si>
    <t>MUHAMMAD NASIR</t>
  </si>
  <si>
    <t>MUHAMMAD NAVEED AKBAR</t>
  </si>
  <si>
    <t>MUHAMMAD AKBAR</t>
  </si>
  <si>
    <t>MUHAMMAD NOMAN SHARIF</t>
  </si>
  <si>
    <t>MUHAMMAD SHARIF</t>
  </si>
  <si>
    <t>MUHAMMAD QAISER KHAN</t>
  </si>
  <si>
    <t>RANA FIAZ KHAN</t>
  </si>
  <si>
    <t>MUHAMMAD RAFIQUE</t>
  </si>
  <si>
    <t>MUHAMMAD LATIF</t>
  </si>
  <si>
    <t>MUHAMMAD RAHEEL</t>
  </si>
  <si>
    <t>ABDUR RAUF</t>
  </si>
  <si>
    <t>MUHAMMAD RAMZAN</t>
  </si>
  <si>
    <t>MUHAMMAD RASHED SALEH</t>
  </si>
  <si>
    <t>MUHAMMAD SALEH NARU</t>
  </si>
  <si>
    <t>MUHAMMAD RIZWAN</t>
  </si>
  <si>
    <t>ALTAF HUSSAIN ZAFAR</t>
  </si>
  <si>
    <t>MUHAMMAD SAQIB</t>
  </si>
  <si>
    <t>GHULAM MUSTAFA</t>
  </si>
  <si>
    <t>MUHAMMAD SHAFIQ</t>
  </si>
  <si>
    <t>MUHAMMAD SHAHID</t>
  </si>
  <si>
    <t>MUHAMMAD SHOAIB</t>
  </si>
  <si>
    <t>SAIF ULLAH</t>
  </si>
  <si>
    <t>MUNIR KHAN</t>
  </si>
  <si>
    <t>MUHAMMAD TARIQ</t>
  </si>
  <si>
    <t>MALIK ALLAH DITTA</t>
  </si>
  <si>
    <t>MUHAMMAD UMAIR SHAFIQ</t>
  </si>
  <si>
    <t>SHAFIQ AHMED</t>
  </si>
  <si>
    <t>MUHAMMAD UMAR</t>
  </si>
  <si>
    <t>GHULAM AHMAD WATTOO</t>
  </si>
  <si>
    <t>MUHAMMAD UMAR SHAH</t>
  </si>
  <si>
    <t>GHULAM DURWISH SHAH</t>
  </si>
  <si>
    <t>MUHAMMAD UMAR ZAIB</t>
  </si>
  <si>
    <t>MUHAMMAD ASHRAF MALIK</t>
  </si>
  <si>
    <t>MUHAMMAD USAMA BIN ZAFAR</t>
  </si>
  <si>
    <t>SHEIKH ZAFAR IQBAL</t>
  </si>
  <si>
    <t>MUHAMMAD USMAN</t>
  </si>
  <si>
    <t>KHAWAJA MANSOOR AHMED</t>
  </si>
  <si>
    <t>MUHAMMAD SULIMAN</t>
  </si>
  <si>
    <t>MUHAMMAD USMAN RANA</t>
  </si>
  <si>
    <t>MUKHTA AHMAD RANA</t>
  </si>
  <si>
    <t>MUHAMMAD WASIF RIAZ</t>
  </si>
  <si>
    <t>MUHAMMAD RIAZ</t>
  </si>
  <si>
    <t>MUHAMMAD WASIM AFZAL</t>
  </si>
  <si>
    <t>MUHAMMAD ZAMAN</t>
  </si>
  <si>
    <t>MUHAMMAD ZEESHAN KHALIL</t>
  </si>
  <si>
    <t>MUHAMMAD KHALIL</t>
  </si>
  <si>
    <t>MUMTAZ HUSSAIN</t>
  </si>
  <si>
    <t>GHULAM MUHAMMAD</t>
  </si>
  <si>
    <t>MUZAMIL HUSSAIN</t>
  </si>
  <si>
    <t>MUHAMMAD HUSSAIN</t>
  </si>
  <si>
    <t>MUZAMMAL MUNIR</t>
  </si>
  <si>
    <t>MUNIR AHMED</t>
  </si>
  <si>
    <t>NABEEL AHMED KHAN</t>
  </si>
  <si>
    <t>SIBGHAT ULLAH KHAN</t>
  </si>
  <si>
    <t>NAEEM SARWAR</t>
  </si>
  <si>
    <t>MUHAMMAD SARWAR</t>
  </si>
  <si>
    <t>NAJEEB UL HASSAN</t>
  </si>
  <si>
    <t>NASEER AHMED</t>
  </si>
  <si>
    <t>FATEH MUHAMMAD</t>
  </si>
  <si>
    <t>NASIR KHALIL</t>
  </si>
  <si>
    <t>KHALIL AHMAD</t>
  </si>
  <si>
    <t>NASIR KHAN</t>
  </si>
  <si>
    <t>HAJI QAMAR KHAN</t>
  </si>
  <si>
    <t>NASIR MAHMOOD</t>
  </si>
  <si>
    <t>NOOR MUHAMMAD</t>
  </si>
  <si>
    <t>SHER MUHAMMAD</t>
  </si>
  <si>
    <t>QAMAR ABBAS</t>
  </si>
  <si>
    <t>MUHAMMAD NAWAZ</t>
  </si>
  <si>
    <t>QAMAR ZAMAN</t>
  </si>
  <si>
    <t>HAKAM ALI</t>
  </si>
  <si>
    <t>QAMMAR SOHAIL</t>
  </si>
  <si>
    <t>ABDUL RASHID</t>
  </si>
  <si>
    <t>QASIM</t>
  </si>
  <si>
    <t>MOHSIN ALI</t>
  </si>
  <si>
    <t>RAHAT ULLAH KHAN</t>
  </si>
  <si>
    <t>SAIF ULLAH KHAN</t>
  </si>
  <si>
    <t>RANA MUHAMMAD NAEEM ANWAR</t>
  </si>
  <si>
    <t>RANA MUHAMMAD ANWAR</t>
  </si>
  <si>
    <t>RASHID RASOOL</t>
  </si>
  <si>
    <t>RIZWAN MURTAZA</t>
  </si>
  <si>
    <t>RUSTAM ALI</t>
  </si>
  <si>
    <t>HAJI MUHAMMAD</t>
  </si>
  <si>
    <t>SAJJAD AHMED</t>
  </si>
  <si>
    <t>RIAZ HUSSAIN</t>
  </si>
  <si>
    <t>SAMAR HAYAT</t>
  </si>
  <si>
    <t>MUHAMMAD HAYAT</t>
  </si>
  <si>
    <t>SHAH NAWAZ SHAKEEB</t>
  </si>
  <si>
    <t>SABZ ALI KHAN</t>
  </si>
  <si>
    <t>SHAHZAD AHMAD</t>
  </si>
  <si>
    <t>GULZAR AHMAD</t>
  </si>
  <si>
    <t>SKANDER IQBAL CHEEMA</t>
  </si>
  <si>
    <t>SOAIB YOUSAF</t>
  </si>
  <si>
    <t>MUHAMMAD YOUSAF</t>
  </si>
  <si>
    <t>SYED  FARHAN  ALI</t>
  </si>
  <si>
    <t>SYED  SARFRAZ ALI</t>
  </si>
  <si>
    <t>SYED ALAY ALI</t>
  </si>
  <si>
    <t>SYED ZAHOOR HUSSAIN SHAH</t>
  </si>
  <si>
    <t>SYED SHAH FAISAL BUKHARI</t>
  </si>
  <si>
    <t>SYED BUKHARI SHAH</t>
  </si>
  <si>
    <t>SYED TAUQEER ABBAS</t>
  </si>
  <si>
    <t>SYED FARRUKH HUSSAIN</t>
  </si>
  <si>
    <t>TASAWAR IQBAL KHAN</t>
  </si>
  <si>
    <t>GHULAM SARWAR KHAN</t>
  </si>
  <si>
    <t>TAYYAB HANEEF</t>
  </si>
  <si>
    <t>HAFIZ MUHAMMAD HANEEF</t>
  </si>
  <si>
    <t>USMAN RIAZ</t>
  </si>
  <si>
    <t>WAQAR ABBAS</t>
  </si>
  <si>
    <t>GHALIB HUSSAIN</t>
  </si>
  <si>
    <t>WAQAS ULLAH</t>
  </si>
  <si>
    <t>GHULAM MUHAMMAD SHAIDA</t>
  </si>
  <si>
    <t>WASEEM ZAFAR</t>
  </si>
  <si>
    <t>ZAFAR MEHMOOD</t>
  </si>
  <si>
    <t>WASIFA AMJAD</t>
  </si>
  <si>
    <t>MUHAMMAD AMJAD KALEEM</t>
  </si>
  <si>
    <t>YASAR MEHMOOD KHAN</t>
  </si>
  <si>
    <t>NAZIR KHAN</t>
  </si>
  <si>
    <t>YASIR IQBAL</t>
  </si>
  <si>
    <t>MUHAMMAD IQBAL QURESHI</t>
  </si>
  <si>
    <t>YASIR MUSHTAQ</t>
  </si>
  <si>
    <t>ABDULLAH</t>
  </si>
  <si>
    <t>ZAHID HUSSAIN</t>
  </si>
  <si>
    <t>HAFIZ HUSSAIN AHMED MALIK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</si>
</sst>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2" fillId="24" borderId="10" xfId="0" applyFont="1" applyFill="1" applyBorder="1" applyAlignment="1">
      <alignment horizontal="center"/>
    </xf>
    <xf numFmtId="0" fontId="32" fillId="24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5" fontId="0" fillId="0" borderId="1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2"/>
  <sheetViews>
    <sheetView tabSelected="1" zoomScalePageLayoutView="0" workbookViewId="0" topLeftCell="A1">
      <selection activeCell="E9" sqref="E9"/>
    </sheetView>
  </sheetViews>
  <sheetFormatPr defaultColWidth="9.140625" defaultRowHeight="15"/>
  <cols>
    <col min="1" max="1" width="8.8515625" style="1" bestFit="1" customWidth="1"/>
    <col min="2" max="2" width="16.7109375" style="1" bestFit="1" customWidth="1"/>
    <col min="3" max="3" width="12.421875" style="5" customWidth="1"/>
    <col min="4" max="4" width="35.57421875" style="1" bestFit="1" customWidth="1"/>
    <col min="5" max="5" width="31.00390625" style="1" bestFit="1" customWidth="1"/>
    <col min="6" max="6" width="14.140625" style="1" bestFit="1" customWidth="1"/>
    <col min="7" max="7" width="12.28125" style="4" bestFit="1" customWidth="1"/>
    <col min="8" max="8" width="22.7109375" style="1" bestFit="1" customWidth="1"/>
    <col min="9" max="9" width="117.28125" style="1" bestFit="1" customWidth="1"/>
    <col min="10" max="16384" width="9.140625" style="1" customWidth="1"/>
  </cols>
  <sheetData>
    <row r="1" spans="1:9" s="2" customFormat="1" ht="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2" t="s">
        <v>7</v>
      </c>
      <c r="I1" s="2" t="s">
        <v>8</v>
      </c>
    </row>
    <row r="2" spans="1:9" ht="15">
      <c r="A2" s="1" t="s">
        <v>9</v>
      </c>
      <c r="B2" s="1" t="s">
        <v>10</v>
      </c>
      <c r="C2" s="5">
        <v>10001</v>
      </c>
      <c r="D2" s="1" t="s">
        <v>11</v>
      </c>
      <c r="E2" s="1" t="s">
        <v>12</v>
      </c>
      <c r="F2" s="1" t="str">
        <f>"3110410754803"</f>
        <v>3110410754803</v>
      </c>
      <c r="G2" s="6">
        <v>41389</v>
      </c>
      <c r="H2" s="1" t="s">
        <v>13</v>
      </c>
      <c r="I2" s="1" t="s">
        <v>14</v>
      </c>
    </row>
    <row r="3" spans="1:9" ht="15">
      <c r="A3" s="1" t="s">
        <v>9</v>
      </c>
      <c r="B3" s="1" t="s">
        <v>10</v>
      </c>
      <c r="C3" s="5">
        <v>10002</v>
      </c>
      <c r="D3" s="1" t="s">
        <v>15</v>
      </c>
      <c r="E3" s="1" t="s">
        <v>16</v>
      </c>
      <c r="F3" s="1" t="str">
        <f>"3120257464277"</f>
        <v>3120257464277</v>
      </c>
      <c r="G3" s="6">
        <v>41389</v>
      </c>
      <c r="H3" s="1" t="s">
        <v>13</v>
      </c>
      <c r="I3" s="1" t="s">
        <v>14</v>
      </c>
    </row>
    <row r="4" spans="1:9" ht="15">
      <c r="A4" s="1" t="s">
        <v>9</v>
      </c>
      <c r="B4" s="1" t="s">
        <v>10</v>
      </c>
      <c r="C4" s="5">
        <v>10003</v>
      </c>
      <c r="D4" s="1" t="s">
        <v>17</v>
      </c>
      <c r="E4" s="1" t="s">
        <v>18</v>
      </c>
      <c r="F4" s="1" t="str">
        <f>"3110225275613"</f>
        <v>3110225275613</v>
      </c>
      <c r="G4" s="6">
        <v>41389</v>
      </c>
      <c r="H4" s="1" t="s">
        <v>13</v>
      </c>
      <c r="I4" s="1" t="s">
        <v>14</v>
      </c>
    </row>
    <row r="5" spans="1:9" ht="15">
      <c r="A5" s="1" t="s">
        <v>9</v>
      </c>
      <c r="B5" s="1" t="s">
        <v>10</v>
      </c>
      <c r="C5" s="5">
        <v>10004</v>
      </c>
      <c r="D5" s="1" t="s">
        <v>19</v>
      </c>
      <c r="E5" s="1" t="s">
        <v>20</v>
      </c>
      <c r="F5" s="1" t="str">
        <f>"3210302908871"</f>
        <v>3210302908871</v>
      </c>
      <c r="G5" s="6">
        <v>41389</v>
      </c>
      <c r="H5" s="1" t="s">
        <v>13</v>
      </c>
      <c r="I5" s="1" t="s">
        <v>14</v>
      </c>
    </row>
    <row r="6" spans="1:9" ht="15">
      <c r="A6" s="1" t="s">
        <v>9</v>
      </c>
      <c r="B6" s="1" t="s">
        <v>10</v>
      </c>
      <c r="C6" s="5">
        <v>10005</v>
      </c>
      <c r="D6" s="1" t="s">
        <v>21</v>
      </c>
      <c r="E6" s="1" t="s">
        <v>22</v>
      </c>
      <c r="F6" s="1" t="str">
        <f>"3410431757787"</f>
        <v>3410431757787</v>
      </c>
      <c r="G6" s="6">
        <v>41389</v>
      </c>
      <c r="H6" s="1" t="s">
        <v>13</v>
      </c>
      <c r="I6" s="1" t="s">
        <v>14</v>
      </c>
    </row>
    <row r="7" spans="1:9" ht="15">
      <c r="A7" s="1" t="s">
        <v>9</v>
      </c>
      <c r="B7" s="1" t="s">
        <v>10</v>
      </c>
      <c r="C7" s="5">
        <v>10006</v>
      </c>
      <c r="D7" s="1" t="s">
        <v>23</v>
      </c>
      <c r="E7" s="1" t="s">
        <v>24</v>
      </c>
      <c r="F7" s="1" t="str">
        <f>"3410385297233"</f>
        <v>3410385297233</v>
      </c>
      <c r="G7" s="6">
        <v>41389</v>
      </c>
      <c r="H7" s="1" t="s">
        <v>13</v>
      </c>
      <c r="I7" s="1" t="s">
        <v>14</v>
      </c>
    </row>
    <row r="8" spans="1:9" ht="15">
      <c r="A8" s="1" t="s">
        <v>9</v>
      </c>
      <c r="B8" s="1" t="s">
        <v>10</v>
      </c>
      <c r="C8" s="5">
        <v>10007</v>
      </c>
      <c r="D8" s="1" t="s">
        <v>25</v>
      </c>
      <c r="E8" s="1" t="s">
        <v>26</v>
      </c>
      <c r="F8" s="1" t="str">
        <f>"3450126955183"</f>
        <v>3450126955183</v>
      </c>
      <c r="G8" s="6">
        <v>41389</v>
      </c>
      <c r="H8" s="1" t="s">
        <v>13</v>
      </c>
      <c r="I8" s="1" t="s">
        <v>14</v>
      </c>
    </row>
    <row r="9" spans="1:9" ht="15">
      <c r="A9" s="1" t="s">
        <v>9</v>
      </c>
      <c r="B9" s="1" t="s">
        <v>10</v>
      </c>
      <c r="C9" s="5">
        <v>10008</v>
      </c>
      <c r="D9" s="1" t="s">
        <v>27</v>
      </c>
      <c r="E9" s="1" t="s">
        <v>28</v>
      </c>
      <c r="F9" s="1" t="str">
        <f>"3110169461447"</f>
        <v>3110169461447</v>
      </c>
      <c r="G9" s="6">
        <v>41389</v>
      </c>
      <c r="H9" s="1" t="s">
        <v>13</v>
      </c>
      <c r="I9" s="1" t="s">
        <v>14</v>
      </c>
    </row>
    <row r="10" spans="1:9" ht="15">
      <c r="A10" s="1" t="s">
        <v>9</v>
      </c>
      <c r="B10" s="1" t="s">
        <v>10</v>
      </c>
      <c r="C10" s="5">
        <v>10009</v>
      </c>
      <c r="D10" s="1" t="s">
        <v>29</v>
      </c>
      <c r="E10" s="1" t="s">
        <v>28</v>
      </c>
      <c r="F10" s="1" t="str">
        <f>"3510381557181"</f>
        <v>3510381557181</v>
      </c>
      <c r="G10" s="6">
        <v>41389</v>
      </c>
      <c r="H10" s="1" t="s">
        <v>13</v>
      </c>
      <c r="I10" s="1" t="s">
        <v>14</v>
      </c>
    </row>
    <row r="11" spans="1:9" ht="15">
      <c r="A11" s="1" t="s">
        <v>9</v>
      </c>
      <c r="B11" s="1" t="s">
        <v>10</v>
      </c>
      <c r="C11" s="5">
        <v>10010</v>
      </c>
      <c r="D11" s="1" t="s">
        <v>30</v>
      </c>
      <c r="E11" s="1" t="s">
        <v>31</v>
      </c>
      <c r="F11" s="1" t="str">
        <f>"3510188227657"</f>
        <v>3510188227657</v>
      </c>
      <c r="G11" s="6">
        <v>41389</v>
      </c>
      <c r="H11" s="1" t="s">
        <v>13</v>
      </c>
      <c r="I11" s="1" t="s">
        <v>14</v>
      </c>
    </row>
    <row r="12" spans="1:9" ht="15">
      <c r="A12" s="1" t="s">
        <v>9</v>
      </c>
      <c r="B12" s="1" t="s">
        <v>10</v>
      </c>
      <c r="C12" s="5">
        <v>10011</v>
      </c>
      <c r="D12" s="1" t="s">
        <v>32</v>
      </c>
      <c r="E12" s="1" t="s">
        <v>33</v>
      </c>
      <c r="F12" s="1" t="str">
        <f>"3430252693695"</f>
        <v>3430252693695</v>
      </c>
      <c r="G12" s="6">
        <v>41389</v>
      </c>
      <c r="H12" s="1" t="s">
        <v>13</v>
      </c>
      <c r="I12" s="1" t="s">
        <v>14</v>
      </c>
    </row>
    <row r="13" spans="1:9" ht="15">
      <c r="A13" s="1" t="s">
        <v>9</v>
      </c>
      <c r="B13" s="1" t="s">
        <v>10</v>
      </c>
      <c r="C13" s="5">
        <v>10012</v>
      </c>
      <c r="D13" s="1" t="s">
        <v>34</v>
      </c>
      <c r="E13" s="1" t="s">
        <v>35</v>
      </c>
      <c r="F13" s="1" t="str">
        <f>"3310066810823"</f>
        <v>3310066810823</v>
      </c>
      <c r="G13" s="6">
        <v>41389</v>
      </c>
      <c r="H13" s="1" t="s">
        <v>13</v>
      </c>
      <c r="I13" s="1" t="s">
        <v>14</v>
      </c>
    </row>
    <row r="14" spans="1:9" ht="15">
      <c r="A14" s="1" t="s">
        <v>9</v>
      </c>
      <c r="B14" s="1" t="s">
        <v>10</v>
      </c>
      <c r="C14" s="5">
        <v>10013</v>
      </c>
      <c r="D14" s="1" t="s">
        <v>36</v>
      </c>
      <c r="E14" s="1" t="s">
        <v>37</v>
      </c>
      <c r="F14" s="1" t="str">
        <f>"3520171640405"</f>
        <v>3520171640405</v>
      </c>
      <c r="G14" s="6">
        <v>41389</v>
      </c>
      <c r="H14" s="1" t="s">
        <v>13</v>
      </c>
      <c r="I14" s="1" t="s">
        <v>14</v>
      </c>
    </row>
    <row r="15" spans="1:9" ht="15">
      <c r="A15" s="1" t="s">
        <v>9</v>
      </c>
      <c r="B15" s="1" t="s">
        <v>10</v>
      </c>
      <c r="C15" s="5">
        <v>10014</v>
      </c>
      <c r="D15" s="1" t="s">
        <v>38</v>
      </c>
      <c r="E15" s="1" t="s">
        <v>39</v>
      </c>
      <c r="F15" s="1" t="str">
        <f>"3510294820287"</f>
        <v>3510294820287</v>
      </c>
      <c r="G15" s="6">
        <v>41389</v>
      </c>
      <c r="H15" s="1" t="s">
        <v>13</v>
      </c>
      <c r="I15" s="1" t="s">
        <v>14</v>
      </c>
    </row>
    <row r="16" spans="1:9" ht="15">
      <c r="A16" s="1" t="s">
        <v>9</v>
      </c>
      <c r="B16" s="1" t="s">
        <v>10</v>
      </c>
      <c r="C16" s="5">
        <v>10015</v>
      </c>
      <c r="D16" s="1" t="s">
        <v>40</v>
      </c>
      <c r="E16" s="1" t="s">
        <v>41</v>
      </c>
      <c r="F16" s="1" t="str">
        <f>"3540156106283"</f>
        <v>3540156106283</v>
      </c>
      <c r="G16" s="6">
        <v>41389</v>
      </c>
      <c r="H16" s="1" t="s">
        <v>13</v>
      </c>
      <c r="I16" s="1" t="s">
        <v>14</v>
      </c>
    </row>
    <row r="17" spans="1:9" ht="15">
      <c r="A17" s="1" t="s">
        <v>9</v>
      </c>
      <c r="B17" s="1" t="s">
        <v>10</v>
      </c>
      <c r="C17" s="5">
        <v>10016</v>
      </c>
      <c r="D17" s="1" t="s">
        <v>42</v>
      </c>
      <c r="E17" s="1" t="s">
        <v>43</v>
      </c>
      <c r="F17" s="1" t="str">
        <f>"3430285748637"</f>
        <v>3430285748637</v>
      </c>
      <c r="G17" s="6">
        <v>41389</v>
      </c>
      <c r="H17" s="1" t="s">
        <v>13</v>
      </c>
      <c r="I17" s="1" t="s">
        <v>14</v>
      </c>
    </row>
    <row r="18" spans="1:9" ht="15">
      <c r="A18" s="1" t="s">
        <v>9</v>
      </c>
      <c r="B18" s="1" t="s">
        <v>10</v>
      </c>
      <c r="C18" s="5">
        <v>10017</v>
      </c>
      <c r="D18" s="1" t="s">
        <v>44</v>
      </c>
      <c r="E18" s="1" t="s">
        <v>45</v>
      </c>
      <c r="F18" s="1" t="str">
        <f>"3610431816026"</f>
        <v>3610431816026</v>
      </c>
      <c r="G18" s="6">
        <v>41389</v>
      </c>
      <c r="H18" s="1" t="s">
        <v>13</v>
      </c>
      <c r="I18" s="1" t="s">
        <v>14</v>
      </c>
    </row>
    <row r="19" spans="1:9" ht="15">
      <c r="A19" s="1" t="s">
        <v>9</v>
      </c>
      <c r="B19" s="1" t="s">
        <v>10</v>
      </c>
      <c r="C19" s="5">
        <v>10018</v>
      </c>
      <c r="D19" s="1" t="s">
        <v>46</v>
      </c>
      <c r="E19" s="1" t="s">
        <v>47</v>
      </c>
      <c r="F19" s="1" t="str">
        <f>"3130214098503"</f>
        <v>3130214098503</v>
      </c>
      <c r="G19" s="6">
        <v>41389</v>
      </c>
      <c r="H19" s="1" t="s">
        <v>13</v>
      </c>
      <c r="I19" s="1" t="s">
        <v>14</v>
      </c>
    </row>
    <row r="20" spans="1:9" ht="15">
      <c r="A20" s="1" t="s">
        <v>9</v>
      </c>
      <c r="B20" s="1" t="s">
        <v>10</v>
      </c>
      <c r="C20" s="5">
        <v>10019</v>
      </c>
      <c r="D20" s="1" t="s">
        <v>48</v>
      </c>
      <c r="E20" s="1" t="s">
        <v>49</v>
      </c>
      <c r="F20" s="1" t="str">
        <f>"3520260727579"</f>
        <v>3520260727579</v>
      </c>
      <c r="G20" s="6">
        <v>41389</v>
      </c>
      <c r="H20" s="1" t="s">
        <v>13</v>
      </c>
      <c r="I20" s="1" t="s">
        <v>14</v>
      </c>
    </row>
    <row r="21" spans="1:9" ht="15">
      <c r="A21" s="1" t="s">
        <v>9</v>
      </c>
      <c r="B21" s="1" t="s">
        <v>10</v>
      </c>
      <c r="C21" s="5">
        <v>10020</v>
      </c>
      <c r="D21" s="1" t="s">
        <v>50</v>
      </c>
      <c r="E21" s="1" t="s">
        <v>51</v>
      </c>
      <c r="F21" s="1" t="str">
        <f>"3710426870198"</f>
        <v>3710426870198</v>
      </c>
      <c r="G21" s="6">
        <v>41389</v>
      </c>
      <c r="H21" s="1" t="s">
        <v>13</v>
      </c>
      <c r="I21" s="1" t="s">
        <v>14</v>
      </c>
    </row>
    <row r="22" spans="1:9" ht="15">
      <c r="A22" s="1" t="s">
        <v>9</v>
      </c>
      <c r="B22" s="1" t="s">
        <v>10</v>
      </c>
      <c r="C22" s="5">
        <v>10021</v>
      </c>
      <c r="D22" s="1" t="s">
        <v>52</v>
      </c>
      <c r="E22" s="1" t="s">
        <v>53</v>
      </c>
      <c r="F22" s="1" t="str">
        <f>"3520258352825"</f>
        <v>3520258352825</v>
      </c>
      <c r="G22" s="6">
        <v>41389</v>
      </c>
      <c r="H22" s="1" t="s">
        <v>13</v>
      </c>
      <c r="I22" s="1" t="s">
        <v>14</v>
      </c>
    </row>
    <row r="23" spans="1:9" ht="15">
      <c r="A23" s="1" t="s">
        <v>9</v>
      </c>
      <c r="B23" s="1" t="s">
        <v>10</v>
      </c>
      <c r="C23" s="5">
        <v>10022</v>
      </c>
      <c r="D23" s="1" t="s">
        <v>54</v>
      </c>
      <c r="E23" s="1" t="s">
        <v>55</v>
      </c>
      <c r="F23" s="1" t="str">
        <f>"3320167496337"</f>
        <v>3320167496337</v>
      </c>
      <c r="G23" s="6">
        <v>41389</v>
      </c>
      <c r="H23" s="1" t="s">
        <v>13</v>
      </c>
      <c r="I23" s="1" t="s">
        <v>14</v>
      </c>
    </row>
    <row r="24" spans="1:9" ht="15">
      <c r="A24" s="1" t="s">
        <v>9</v>
      </c>
      <c r="B24" s="1" t="s">
        <v>10</v>
      </c>
      <c r="C24" s="5">
        <v>10023</v>
      </c>
      <c r="D24" s="1" t="s">
        <v>56</v>
      </c>
      <c r="E24" s="1" t="s">
        <v>57</v>
      </c>
      <c r="F24" s="1" t="str">
        <f>"3510207169759"</f>
        <v>3510207169759</v>
      </c>
      <c r="G24" s="6">
        <v>41389</v>
      </c>
      <c r="H24" s="1" t="s">
        <v>13</v>
      </c>
      <c r="I24" s="1" t="s">
        <v>14</v>
      </c>
    </row>
    <row r="25" spans="1:9" ht="15">
      <c r="A25" s="1" t="s">
        <v>9</v>
      </c>
      <c r="B25" s="1" t="s">
        <v>10</v>
      </c>
      <c r="C25" s="5">
        <v>10024</v>
      </c>
      <c r="D25" s="1" t="s">
        <v>58</v>
      </c>
      <c r="E25" s="1" t="s">
        <v>59</v>
      </c>
      <c r="F25" s="1" t="str">
        <f>"3460403800829"</f>
        <v>3460403800829</v>
      </c>
      <c r="G25" s="6">
        <v>41389</v>
      </c>
      <c r="H25" s="1" t="s">
        <v>13</v>
      </c>
      <c r="I25" s="1" t="s">
        <v>14</v>
      </c>
    </row>
    <row r="26" spans="1:9" ht="15">
      <c r="A26" s="1" t="s">
        <v>9</v>
      </c>
      <c r="B26" s="1" t="s">
        <v>10</v>
      </c>
      <c r="C26" s="5">
        <v>10025</v>
      </c>
      <c r="D26" s="1" t="s">
        <v>60</v>
      </c>
      <c r="E26" s="1" t="s">
        <v>61</v>
      </c>
      <c r="F26" s="1" t="str">
        <f>"3820254376943"</f>
        <v>3820254376943</v>
      </c>
      <c r="G26" s="6">
        <v>41389</v>
      </c>
      <c r="H26" s="1" t="s">
        <v>13</v>
      </c>
      <c r="I26" s="1" t="s">
        <v>14</v>
      </c>
    </row>
    <row r="27" spans="1:9" ht="15">
      <c r="A27" s="1" t="s">
        <v>9</v>
      </c>
      <c r="B27" s="1" t="s">
        <v>10</v>
      </c>
      <c r="C27" s="5">
        <v>10026</v>
      </c>
      <c r="D27" s="1" t="s">
        <v>62</v>
      </c>
      <c r="E27" s="1" t="s">
        <v>63</v>
      </c>
      <c r="F27" s="1" t="str">
        <f>"3510265978991"</f>
        <v>3510265978991</v>
      </c>
      <c r="G27" s="6">
        <v>41389</v>
      </c>
      <c r="H27" s="1" t="s">
        <v>13</v>
      </c>
      <c r="I27" s="1" t="s">
        <v>14</v>
      </c>
    </row>
    <row r="28" spans="1:9" ht="15">
      <c r="A28" s="1" t="s">
        <v>9</v>
      </c>
      <c r="B28" s="1" t="s">
        <v>10</v>
      </c>
      <c r="C28" s="5">
        <v>10027</v>
      </c>
      <c r="D28" s="1" t="s">
        <v>64</v>
      </c>
      <c r="E28" s="1" t="s">
        <v>65</v>
      </c>
      <c r="F28" s="1" t="str">
        <f>"3610397788553"</f>
        <v>3610397788553</v>
      </c>
      <c r="G28" s="6">
        <v>41389</v>
      </c>
      <c r="H28" s="1" t="s">
        <v>13</v>
      </c>
      <c r="I28" s="1" t="s">
        <v>14</v>
      </c>
    </row>
    <row r="29" spans="1:9" ht="15">
      <c r="A29" s="1" t="s">
        <v>9</v>
      </c>
      <c r="B29" s="1" t="s">
        <v>10</v>
      </c>
      <c r="C29" s="5">
        <v>10028</v>
      </c>
      <c r="D29" s="1" t="s">
        <v>66</v>
      </c>
      <c r="E29" s="1" t="s">
        <v>67</v>
      </c>
      <c r="F29" s="1" t="str">
        <f>"3440127983593"</f>
        <v>3440127983593</v>
      </c>
      <c r="G29" s="6">
        <v>41389</v>
      </c>
      <c r="H29" s="1" t="s">
        <v>13</v>
      </c>
      <c r="I29" s="1" t="s">
        <v>14</v>
      </c>
    </row>
    <row r="30" spans="1:9" ht="15">
      <c r="A30" s="1" t="s">
        <v>9</v>
      </c>
      <c r="B30" s="1" t="s">
        <v>10</v>
      </c>
      <c r="C30" s="5">
        <v>10029</v>
      </c>
      <c r="D30" s="1" t="s">
        <v>68</v>
      </c>
      <c r="E30" s="1" t="s">
        <v>69</v>
      </c>
      <c r="F30" s="1" t="str">
        <f>"3810138542147"</f>
        <v>3810138542147</v>
      </c>
      <c r="G30" s="6">
        <v>41389</v>
      </c>
      <c r="H30" s="1" t="s">
        <v>13</v>
      </c>
      <c r="I30" s="1" t="s">
        <v>14</v>
      </c>
    </row>
    <row r="31" spans="1:9" ht="15">
      <c r="A31" s="1" t="s">
        <v>9</v>
      </c>
      <c r="B31" s="1" t="s">
        <v>10</v>
      </c>
      <c r="C31" s="5">
        <v>10030</v>
      </c>
      <c r="D31" s="1" t="s">
        <v>70</v>
      </c>
      <c r="E31" s="1" t="s">
        <v>71</v>
      </c>
      <c r="F31" s="1" t="str">
        <f>"3410446281891"</f>
        <v>3410446281891</v>
      </c>
      <c r="G31" s="6">
        <v>41389</v>
      </c>
      <c r="H31" s="1" t="s">
        <v>13</v>
      </c>
      <c r="I31" s="1" t="s">
        <v>14</v>
      </c>
    </row>
    <row r="32" spans="1:9" ht="15">
      <c r="A32" s="1" t="s">
        <v>9</v>
      </c>
      <c r="B32" s="1" t="s">
        <v>10</v>
      </c>
      <c r="C32" s="5">
        <v>10031</v>
      </c>
      <c r="D32" s="1" t="s">
        <v>72</v>
      </c>
      <c r="E32" s="1" t="s">
        <v>73</v>
      </c>
      <c r="F32" s="1" t="str">
        <f>"3540165017227"</f>
        <v>3540165017227</v>
      </c>
      <c r="G32" s="6">
        <v>41389</v>
      </c>
      <c r="H32" s="1" t="s">
        <v>13</v>
      </c>
      <c r="I32" s="1" t="s">
        <v>14</v>
      </c>
    </row>
    <row r="33" spans="1:9" ht="15">
      <c r="A33" s="1" t="s">
        <v>9</v>
      </c>
      <c r="B33" s="1" t="s">
        <v>10</v>
      </c>
      <c r="C33" s="5">
        <v>10032</v>
      </c>
      <c r="D33" s="1" t="s">
        <v>74</v>
      </c>
      <c r="E33" s="1" t="s">
        <v>75</v>
      </c>
      <c r="F33" s="1" t="str">
        <f>"3440144553091"</f>
        <v>3440144553091</v>
      </c>
      <c r="G33" s="6">
        <v>41389</v>
      </c>
      <c r="H33" s="1" t="s">
        <v>13</v>
      </c>
      <c r="I33" s="1" t="s">
        <v>14</v>
      </c>
    </row>
    <row r="34" spans="1:9" ht="15">
      <c r="A34" s="1" t="s">
        <v>9</v>
      </c>
      <c r="B34" s="1" t="s">
        <v>10</v>
      </c>
      <c r="C34" s="5">
        <v>10033</v>
      </c>
      <c r="D34" s="1" t="s">
        <v>76</v>
      </c>
      <c r="E34" s="1" t="s">
        <v>77</v>
      </c>
      <c r="F34" s="1" t="str">
        <f>"3520202158239"</f>
        <v>3520202158239</v>
      </c>
      <c r="G34" s="6">
        <v>41389</v>
      </c>
      <c r="H34" s="1" t="s">
        <v>13</v>
      </c>
      <c r="I34" s="1" t="s">
        <v>14</v>
      </c>
    </row>
    <row r="35" spans="1:9" ht="15">
      <c r="A35" s="1" t="s">
        <v>9</v>
      </c>
      <c r="B35" s="1" t="s">
        <v>10</v>
      </c>
      <c r="C35" s="5">
        <v>10034</v>
      </c>
      <c r="D35" s="1" t="s">
        <v>78</v>
      </c>
      <c r="E35" s="1" t="s">
        <v>79</v>
      </c>
      <c r="F35" s="1" t="str">
        <f>"3310093712953"</f>
        <v>3310093712953</v>
      </c>
      <c r="G35" s="6">
        <v>41389</v>
      </c>
      <c r="H35" s="1" t="s">
        <v>13</v>
      </c>
      <c r="I35" s="1" t="s">
        <v>14</v>
      </c>
    </row>
    <row r="36" spans="1:9" ht="15">
      <c r="A36" s="1" t="s">
        <v>9</v>
      </c>
      <c r="B36" s="1" t="s">
        <v>10</v>
      </c>
      <c r="C36" s="5">
        <v>10035</v>
      </c>
      <c r="D36" s="1" t="s">
        <v>80</v>
      </c>
      <c r="E36" s="1" t="s">
        <v>81</v>
      </c>
      <c r="F36" s="1" t="str">
        <f>"3520230194805"</f>
        <v>3520230194805</v>
      </c>
      <c r="G36" s="6">
        <v>41389</v>
      </c>
      <c r="H36" s="1" t="s">
        <v>13</v>
      </c>
      <c r="I36" s="1" t="s">
        <v>14</v>
      </c>
    </row>
    <row r="37" spans="1:9" ht="15">
      <c r="A37" s="1" t="s">
        <v>9</v>
      </c>
      <c r="B37" s="1" t="s">
        <v>10</v>
      </c>
      <c r="C37" s="5">
        <v>10036</v>
      </c>
      <c r="D37" s="1" t="s">
        <v>82</v>
      </c>
      <c r="E37" s="1" t="s">
        <v>83</v>
      </c>
      <c r="F37" s="1" t="str">
        <f>"3440297105753"</f>
        <v>3440297105753</v>
      </c>
      <c r="G37" s="6">
        <v>41389</v>
      </c>
      <c r="H37" s="1" t="s">
        <v>13</v>
      </c>
      <c r="I37" s="1" t="s">
        <v>14</v>
      </c>
    </row>
    <row r="38" spans="1:9" ht="15">
      <c r="A38" s="1" t="s">
        <v>9</v>
      </c>
      <c r="B38" s="1" t="s">
        <v>10</v>
      </c>
      <c r="C38" s="5">
        <v>10037</v>
      </c>
      <c r="D38" s="1" t="s">
        <v>84</v>
      </c>
      <c r="E38" s="1" t="s">
        <v>85</v>
      </c>
      <c r="F38" s="1" t="str">
        <f>"3460332568531"</f>
        <v>3460332568531</v>
      </c>
      <c r="G38" s="6">
        <v>41389</v>
      </c>
      <c r="H38" s="1" t="s">
        <v>13</v>
      </c>
      <c r="I38" s="1" t="s">
        <v>14</v>
      </c>
    </row>
    <row r="39" spans="1:9" ht="15">
      <c r="A39" s="1" t="s">
        <v>9</v>
      </c>
      <c r="B39" s="1" t="s">
        <v>10</v>
      </c>
      <c r="C39" s="5">
        <v>10038</v>
      </c>
      <c r="D39" s="1" t="s">
        <v>86</v>
      </c>
      <c r="E39" s="1" t="s">
        <v>87</v>
      </c>
      <c r="F39" s="1" t="str">
        <f>"3420236489599"</f>
        <v>3420236489599</v>
      </c>
      <c r="G39" s="6">
        <v>41389</v>
      </c>
      <c r="H39" s="1" t="s">
        <v>13</v>
      </c>
      <c r="I39" s="1" t="s">
        <v>14</v>
      </c>
    </row>
    <row r="40" spans="1:9" ht="15">
      <c r="A40" s="1" t="s">
        <v>9</v>
      </c>
      <c r="B40" s="1" t="s">
        <v>10</v>
      </c>
      <c r="C40" s="5">
        <v>10039</v>
      </c>
      <c r="D40" s="1" t="s">
        <v>88</v>
      </c>
      <c r="E40" s="1" t="s">
        <v>89</v>
      </c>
      <c r="F40" s="1" t="str">
        <f>"3520233497221"</f>
        <v>3520233497221</v>
      </c>
      <c r="G40" s="6">
        <v>41389</v>
      </c>
      <c r="H40" s="1" t="s">
        <v>13</v>
      </c>
      <c r="I40" s="1" t="s">
        <v>14</v>
      </c>
    </row>
    <row r="41" spans="1:9" ht="15">
      <c r="A41" s="1" t="s">
        <v>9</v>
      </c>
      <c r="B41" s="1" t="s">
        <v>10</v>
      </c>
      <c r="C41" s="5">
        <v>10040</v>
      </c>
      <c r="D41" s="1" t="s">
        <v>90</v>
      </c>
      <c r="E41" s="1" t="s">
        <v>91</v>
      </c>
      <c r="F41" s="1" t="str">
        <f>"3410301673889"</f>
        <v>3410301673889</v>
      </c>
      <c r="G41" s="6">
        <v>41389</v>
      </c>
      <c r="H41" s="1" t="s">
        <v>13</v>
      </c>
      <c r="I41" s="1" t="s">
        <v>14</v>
      </c>
    </row>
    <row r="42" spans="1:9" ht="15">
      <c r="A42" s="1" t="s">
        <v>9</v>
      </c>
      <c r="B42" s="1" t="s">
        <v>10</v>
      </c>
      <c r="C42" s="5">
        <v>10041</v>
      </c>
      <c r="D42" s="1" t="s">
        <v>92</v>
      </c>
      <c r="E42" s="1" t="s">
        <v>93</v>
      </c>
      <c r="F42" s="1" t="str">
        <f>"1000000000027"</f>
        <v>1000000000027</v>
      </c>
      <c r="G42" s="6">
        <v>41389</v>
      </c>
      <c r="H42" s="1" t="s">
        <v>13</v>
      </c>
      <c r="I42" s="1" t="s">
        <v>14</v>
      </c>
    </row>
    <row r="43" spans="1:9" ht="15">
      <c r="A43" s="1" t="s">
        <v>9</v>
      </c>
      <c r="B43" s="1" t="s">
        <v>10</v>
      </c>
      <c r="C43" s="5">
        <v>10042</v>
      </c>
      <c r="D43" s="1" t="s">
        <v>94</v>
      </c>
      <c r="E43" s="1" t="s">
        <v>95</v>
      </c>
      <c r="F43" s="1" t="str">
        <f>"3650137018551"</f>
        <v>3650137018551</v>
      </c>
      <c r="G43" s="6">
        <v>41389</v>
      </c>
      <c r="H43" s="1" t="s">
        <v>13</v>
      </c>
      <c r="I43" s="1" t="s">
        <v>14</v>
      </c>
    </row>
    <row r="44" spans="1:9" ht="15">
      <c r="A44" s="1" t="s">
        <v>9</v>
      </c>
      <c r="B44" s="1" t="s">
        <v>10</v>
      </c>
      <c r="C44" s="5">
        <v>10043</v>
      </c>
      <c r="D44" s="1" t="s">
        <v>96</v>
      </c>
      <c r="E44" s="1" t="s">
        <v>97</v>
      </c>
      <c r="F44" s="1" t="str">
        <f>"3440193412279"</f>
        <v>3440193412279</v>
      </c>
      <c r="G44" s="6">
        <v>41389</v>
      </c>
      <c r="H44" s="1" t="s">
        <v>13</v>
      </c>
      <c r="I44" s="1" t="s">
        <v>14</v>
      </c>
    </row>
    <row r="45" spans="1:9" ht="15">
      <c r="A45" s="1" t="s">
        <v>9</v>
      </c>
      <c r="B45" s="1" t="s">
        <v>10</v>
      </c>
      <c r="C45" s="5">
        <v>10044</v>
      </c>
      <c r="D45" s="1" t="s">
        <v>98</v>
      </c>
      <c r="E45" s="1" t="s">
        <v>99</v>
      </c>
      <c r="F45" s="1" t="str">
        <f>"3660180000651"</f>
        <v>3660180000651</v>
      </c>
      <c r="G45" s="6">
        <v>41389</v>
      </c>
      <c r="H45" s="1" t="s">
        <v>13</v>
      </c>
      <c r="I45" s="1" t="s">
        <v>14</v>
      </c>
    </row>
    <row r="46" spans="1:9" ht="15">
      <c r="A46" s="1" t="s">
        <v>9</v>
      </c>
      <c r="B46" s="1" t="s">
        <v>10</v>
      </c>
      <c r="C46" s="5">
        <v>10045</v>
      </c>
      <c r="D46" s="1" t="s">
        <v>100</v>
      </c>
      <c r="E46" s="1" t="s">
        <v>101</v>
      </c>
      <c r="F46" s="1" t="str">
        <f>"3440202611691"</f>
        <v>3440202611691</v>
      </c>
      <c r="G46" s="6">
        <v>41389</v>
      </c>
      <c r="H46" s="1" t="s">
        <v>13</v>
      </c>
      <c r="I46" s="1" t="s">
        <v>14</v>
      </c>
    </row>
    <row r="47" spans="1:9" ht="15">
      <c r="A47" s="1" t="s">
        <v>9</v>
      </c>
      <c r="B47" s="1" t="s">
        <v>10</v>
      </c>
      <c r="C47" s="5">
        <v>10046</v>
      </c>
      <c r="D47" s="1" t="s">
        <v>102</v>
      </c>
      <c r="E47" s="1" t="s">
        <v>77</v>
      </c>
      <c r="F47" s="1" t="str">
        <f>"3640238971837"</f>
        <v>3640238971837</v>
      </c>
      <c r="G47" s="6">
        <v>41389</v>
      </c>
      <c r="H47" s="1" t="s">
        <v>13</v>
      </c>
      <c r="I47" s="1" t="s">
        <v>14</v>
      </c>
    </row>
    <row r="48" spans="1:9" ht="15">
      <c r="A48" s="1" t="s">
        <v>9</v>
      </c>
      <c r="B48" s="1" t="s">
        <v>10</v>
      </c>
      <c r="C48" s="5">
        <v>10047</v>
      </c>
      <c r="D48" s="1" t="s">
        <v>103</v>
      </c>
      <c r="E48" s="1" t="s">
        <v>104</v>
      </c>
      <c r="F48" s="1" t="str">
        <f>"3410142559637"</f>
        <v>3410142559637</v>
      </c>
      <c r="G48" s="6">
        <v>41389</v>
      </c>
      <c r="H48" s="1" t="s">
        <v>13</v>
      </c>
      <c r="I48" s="1" t="s">
        <v>14</v>
      </c>
    </row>
    <row r="49" spans="1:9" ht="15">
      <c r="A49" s="1" t="s">
        <v>9</v>
      </c>
      <c r="B49" s="1" t="s">
        <v>10</v>
      </c>
      <c r="C49" s="5">
        <v>10048</v>
      </c>
      <c r="D49" s="1" t="s">
        <v>105</v>
      </c>
      <c r="E49" s="1" t="s">
        <v>106</v>
      </c>
      <c r="F49" s="1" t="str">
        <f>"3520259000237"</f>
        <v>3520259000237</v>
      </c>
      <c r="G49" s="6">
        <v>41389</v>
      </c>
      <c r="H49" s="1" t="s">
        <v>13</v>
      </c>
      <c r="I49" s="1" t="s">
        <v>14</v>
      </c>
    </row>
    <row r="50" spans="1:9" ht="15">
      <c r="A50" s="1" t="s">
        <v>9</v>
      </c>
      <c r="B50" s="1" t="s">
        <v>10</v>
      </c>
      <c r="C50" s="5">
        <v>10049</v>
      </c>
      <c r="D50" s="1" t="s">
        <v>107</v>
      </c>
      <c r="E50" s="1" t="s">
        <v>108</v>
      </c>
      <c r="F50" s="1" t="str">
        <f>"3460129010039"</f>
        <v>3460129010039</v>
      </c>
      <c r="G50" s="6">
        <v>41389</v>
      </c>
      <c r="H50" s="1" t="s">
        <v>13</v>
      </c>
      <c r="I50" s="1" t="s">
        <v>14</v>
      </c>
    </row>
    <row r="51" spans="1:9" ht="15">
      <c r="A51" s="1" t="s">
        <v>9</v>
      </c>
      <c r="B51" s="1" t="s">
        <v>10</v>
      </c>
      <c r="C51" s="5">
        <v>10050</v>
      </c>
      <c r="D51" s="1" t="s">
        <v>109</v>
      </c>
      <c r="E51" s="1" t="s">
        <v>110</v>
      </c>
      <c r="F51" s="1" t="str">
        <f>"6110167919865"</f>
        <v>6110167919865</v>
      </c>
      <c r="G51" s="6">
        <v>41389</v>
      </c>
      <c r="H51" s="1" t="s">
        <v>13</v>
      </c>
      <c r="I51" s="1" t="s">
        <v>14</v>
      </c>
    </row>
    <row r="52" spans="1:9" ht="15">
      <c r="A52" s="1" t="s">
        <v>9</v>
      </c>
      <c r="B52" s="1" t="s">
        <v>10</v>
      </c>
      <c r="C52" s="5">
        <v>10051</v>
      </c>
      <c r="D52" s="1" t="s">
        <v>111</v>
      </c>
      <c r="E52" s="1" t="s">
        <v>112</v>
      </c>
      <c r="F52" s="1" t="str">
        <f>"3530147751727"</f>
        <v>3530147751727</v>
      </c>
      <c r="G52" s="6">
        <v>41389</v>
      </c>
      <c r="H52" s="1" t="s">
        <v>13</v>
      </c>
      <c r="I52" s="1" t="s">
        <v>14</v>
      </c>
    </row>
    <row r="53" spans="1:9" ht="15">
      <c r="A53" s="1" t="s">
        <v>9</v>
      </c>
      <c r="B53" s="1" t="s">
        <v>10</v>
      </c>
      <c r="C53" s="5">
        <v>10052</v>
      </c>
      <c r="D53" s="1" t="s">
        <v>113</v>
      </c>
      <c r="E53" s="1" t="s">
        <v>40</v>
      </c>
      <c r="F53" s="1" t="str">
        <f>"3540416280077"</f>
        <v>3540416280077</v>
      </c>
      <c r="G53" s="6">
        <v>41389</v>
      </c>
      <c r="H53" s="1" t="s">
        <v>13</v>
      </c>
      <c r="I53" s="1" t="s">
        <v>14</v>
      </c>
    </row>
    <row r="54" spans="1:9" ht="15">
      <c r="A54" s="1" t="s">
        <v>9</v>
      </c>
      <c r="B54" s="1" t="s">
        <v>10</v>
      </c>
      <c r="C54" s="5">
        <v>10053</v>
      </c>
      <c r="D54" s="1" t="s">
        <v>114</v>
      </c>
      <c r="E54" s="1" t="s">
        <v>115</v>
      </c>
      <c r="F54" s="1" t="str">
        <f>"3510244994323"</f>
        <v>3510244994323</v>
      </c>
      <c r="G54" s="6">
        <v>41389</v>
      </c>
      <c r="H54" s="1" t="s">
        <v>13</v>
      </c>
      <c r="I54" s="1" t="s">
        <v>14</v>
      </c>
    </row>
    <row r="55" spans="1:9" ht="15">
      <c r="A55" s="1" t="s">
        <v>9</v>
      </c>
      <c r="B55" s="1" t="s">
        <v>10</v>
      </c>
      <c r="C55" s="5">
        <v>10054</v>
      </c>
      <c r="D55" s="1" t="s">
        <v>116</v>
      </c>
      <c r="E55" s="1" t="s">
        <v>117</v>
      </c>
      <c r="F55" s="1" t="str">
        <f>"3530266108237"</f>
        <v>3530266108237</v>
      </c>
      <c r="G55" s="6">
        <v>41389</v>
      </c>
      <c r="H55" s="1" t="s">
        <v>13</v>
      </c>
      <c r="I55" s="1" t="s">
        <v>14</v>
      </c>
    </row>
    <row r="56" spans="1:9" ht="15">
      <c r="A56" s="1" t="s">
        <v>9</v>
      </c>
      <c r="B56" s="1" t="s">
        <v>10</v>
      </c>
      <c r="C56" s="5">
        <v>10055</v>
      </c>
      <c r="D56" s="1" t="s">
        <v>118</v>
      </c>
      <c r="E56" s="1" t="s">
        <v>119</v>
      </c>
      <c r="F56" s="1" t="str">
        <f>"3510118214469"</f>
        <v>3510118214469</v>
      </c>
      <c r="G56" s="6">
        <v>41389</v>
      </c>
      <c r="H56" s="1" t="s">
        <v>13</v>
      </c>
      <c r="I56" s="1" t="s">
        <v>14</v>
      </c>
    </row>
    <row r="57" spans="1:9" ht="15">
      <c r="A57" s="1" t="s">
        <v>9</v>
      </c>
      <c r="B57" s="1" t="s">
        <v>10</v>
      </c>
      <c r="C57" s="5">
        <v>10056</v>
      </c>
      <c r="D57" s="1" t="s">
        <v>120</v>
      </c>
      <c r="E57" s="1" t="s">
        <v>121</v>
      </c>
      <c r="F57" s="1" t="str">
        <f>"3240316333545"</f>
        <v>3240316333545</v>
      </c>
      <c r="G57" s="6">
        <v>41389</v>
      </c>
      <c r="H57" s="1" t="s">
        <v>13</v>
      </c>
      <c r="I57" s="1" t="s">
        <v>14</v>
      </c>
    </row>
    <row r="58" spans="1:9" ht="15">
      <c r="A58" s="1" t="s">
        <v>9</v>
      </c>
      <c r="B58" s="1" t="s">
        <v>10</v>
      </c>
      <c r="C58" s="5">
        <v>10057</v>
      </c>
      <c r="D58" s="1" t="s">
        <v>122</v>
      </c>
      <c r="E58" s="1" t="s">
        <v>123</v>
      </c>
      <c r="F58" s="1" t="str">
        <f>"3510239804109"</f>
        <v>3510239804109</v>
      </c>
      <c r="G58" s="6">
        <v>41389</v>
      </c>
      <c r="H58" s="1" t="s">
        <v>13</v>
      </c>
      <c r="I58" s="1" t="s">
        <v>14</v>
      </c>
    </row>
    <row r="59" spans="1:9" ht="15">
      <c r="A59" s="1" t="s">
        <v>9</v>
      </c>
      <c r="B59" s="1" t="s">
        <v>10</v>
      </c>
      <c r="C59" s="5">
        <v>10058</v>
      </c>
      <c r="D59" s="1" t="s">
        <v>124</v>
      </c>
      <c r="E59" s="1" t="s">
        <v>125</v>
      </c>
      <c r="F59" s="1" t="str">
        <f>"3510206265581"</f>
        <v>3510206265581</v>
      </c>
      <c r="G59" s="6">
        <v>41389</v>
      </c>
      <c r="H59" s="1" t="s">
        <v>13</v>
      </c>
      <c r="I59" s="1" t="s">
        <v>14</v>
      </c>
    </row>
    <row r="60" spans="1:9" ht="15">
      <c r="A60" s="1" t="s">
        <v>9</v>
      </c>
      <c r="B60" s="1" t="s">
        <v>10</v>
      </c>
      <c r="C60" s="5">
        <v>10059</v>
      </c>
      <c r="D60" s="1" t="s">
        <v>126</v>
      </c>
      <c r="E60" s="1" t="s">
        <v>127</v>
      </c>
      <c r="F60" s="1" t="str">
        <f>"3620209636553"</f>
        <v>3620209636553</v>
      </c>
      <c r="G60" s="6">
        <v>41389</v>
      </c>
      <c r="H60" s="1" t="s">
        <v>13</v>
      </c>
      <c r="I60" s="1" t="s">
        <v>14</v>
      </c>
    </row>
    <row r="61" spans="1:9" ht="15">
      <c r="A61" s="1" t="s">
        <v>9</v>
      </c>
      <c r="B61" s="1" t="s">
        <v>10</v>
      </c>
      <c r="C61" s="5">
        <v>10060</v>
      </c>
      <c r="D61" s="1" t="s">
        <v>128</v>
      </c>
      <c r="E61" s="1" t="s">
        <v>129</v>
      </c>
      <c r="F61" s="1" t="str">
        <f>"3840480213559"</f>
        <v>3840480213559</v>
      </c>
      <c r="G61" s="6">
        <v>41389</v>
      </c>
      <c r="H61" s="1" t="s">
        <v>13</v>
      </c>
      <c r="I61" s="1" t="s">
        <v>14</v>
      </c>
    </row>
    <row r="62" spans="1:9" ht="15">
      <c r="A62" s="1" t="s">
        <v>9</v>
      </c>
      <c r="B62" s="1" t="s">
        <v>10</v>
      </c>
      <c r="C62" s="5">
        <v>10061</v>
      </c>
      <c r="D62" s="1" t="s">
        <v>130</v>
      </c>
      <c r="E62" s="1" t="s">
        <v>131</v>
      </c>
      <c r="F62" s="1" t="str">
        <f>"3520285659341"</f>
        <v>3520285659341</v>
      </c>
      <c r="G62" s="6">
        <v>41389</v>
      </c>
      <c r="H62" s="1" t="s">
        <v>13</v>
      </c>
      <c r="I62" s="1" t="s">
        <v>14</v>
      </c>
    </row>
    <row r="63" spans="1:9" ht="15">
      <c r="A63" s="1" t="s">
        <v>9</v>
      </c>
      <c r="B63" s="1" t="s">
        <v>10</v>
      </c>
      <c r="C63" s="5">
        <v>10062</v>
      </c>
      <c r="D63" s="1" t="s">
        <v>132</v>
      </c>
      <c r="E63" s="1" t="s">
        <v>133</v>
      </c>
      <c r="F63" s="1" t="str">
        <f>"3760167619870"</f>
        <v>3760167619870</v>
      </c>
      <c r="G63" s="6">
        <v>41389</v>
      </c>
      <c r="H63" s="1" t="s">
        <v>13</v>
      </c>
      <c r="I63" s="1" t="s">
        <v>14</v>
      </c>
    </row>
    <row r="64" spans="1:9" ht="15">
      <c r="A64" s="1" t="s">
        <v>9</v>
      </c>
      <c r="B64" s="1" t="s">
        <v>10</v>
      </c>
      <c r="C64" s="5">
        <v>10063</v>
      </c>
      <c r="D64" s="1" t="s">
        <v>134</v>
      </c>
      <c r="E64" s="1" t="s">
        <v>135</v>
      </c>
      <c r="F64" s="1" t="str">
        <f>"3840102823723"</f>
        <v>3840102823723</v>
      </c>
      <c r="G64" s="6">
        <v>41389</v>
      </c>
      <c r="H64" s="1" t="s">
        <v>13</v>
      </c>
      <c r="I64" s="1" t="s">
        <v>14</v>
      </c>
    </row>
    <row r="65" spans="1:9" ht="15">
      <c r="A65" s="1" t="s">
        <v>9</v>
      </c>
      <c r="B65" s="1" t="s">
        <v>10</v>
      </c>
      <c r="C65" s="5">
        <v>10064</v>
      </c>
      <c r="D65" s="1" t="s">
        <v>136</v>
      </c>
      <c r="E65" s="1" t="s">
        <v>137</v>
      </c>
      <c r="F65" s="1" t="str">
        <f>"3510211822961"</f>
        <v>3510211822961</v>
      </c>
      <c r="G65" s="6">
        <v>41389</v>
      </c>
      <c r="H65" s="1" t="s">
        <v>13</v>
      </c>
      <c r="I65" s="1" t="s">
        <v>14</v>
      </c>
    </row>
    <row r="66" spans="1:9" ht="15">
      <c r="A66" s="1" t="s">
        <v>9</v>
      </c>
      <c r="B66" s="1" t="s">
        <v>10</v>
      </c>
      <c r="C66" s="5">
        <v>10065</v>
      </c>
      <c r="D66" s="1" t="s">
        <v>138</v>
      </c>
      <c r="E66" s="1" t="s">
        <v>139</v>
      </c>
      <c r="F66" s="1" t="str">
        <f>"3810370440237"</f>
        <v>3810370440237</v>
      </c>
      <c r="G66" s="6">
        <v>41389</v>
      </c>
      <c r="H66" s="1" t="s">
        <v>13</v>
      </c>
      <c r="I66" s="1" t="s">
        <v>14</v>
      </c>
    </row>
    <row r="67" spans="1:9" ht="15">
      <c r="A67" s="1" t="s">
        <v>9</v>
      </c>
      <c r="B67" s="1" t="s">
        <v>10</v>
      </c>
      <c r="C67" s="5">
        <v>10066</v>
      </c>
      <c r="D67" s="1" t="s">
        <v>140</v>
      </c>
      <c r="E67" s="1" t="s">
        <v>141</v>
      </c>
      <c r="F67" s="1" t="str">
        <f>"3310442526951"</f>
        <v>3310442526951</v>
      </c>
      <c r="G67" s="6">
        <v>41389</v>
      </c>
      <c r="H67" s="1" t="s">
        <v>13</v>
      </c>
      <c r="I67" s="1" t="s">
        <v>14</v>
      </c>
    </row>
    <row r="68" spans="1:9" ht="15">
      <c r="A68" s="1" t="s">
        <v>9</v>
      </c>
      <c r="B68" s="1" t="s">
        <v>10</v>
      </c>
      <c r="C68" s="5">
        <v>10067</v>
      </c>
      <c r="D68" s="1" t="s">
        <v>142</v>
      </c>
      <c r="E68" s="1" t="s">
        <v>143</v>
      </c>
      <c r="F68" s="1" t="str">
        <f>"3430183174565"</f>
        <v>3430183174565</v>
      </c>
      <c r="G68" s="6">
        <v>41389</v>
      </c>
      <c r="H68" s="1" t="s">
        <v>13</v>
      </c>
      <c r="I68" s="1" t="s">
        <v>14</v>
      </c>
    </row>
    <row r="69" spans="1:9" ht="15">
      <c r="A69" s="1" t="s">
        <v>9</v>
      </c>
      <c r="B69" s="1" t="s">
        <v>10</v>
      </c>
      <c r="C69" s="5">
        <v>10068</v>
      </c>
      <c r="D69" s="1" t="s">
        <v>144</v>
      </c>
      <c r="E69" s="1" t="s">
        <v>145</v>
      </c>
      <c r="F69" s="1" t="str">
        <f>"3740261525301"</f>
        <v>3740261525301</v>
      </c>
      <c r="G69" s="6">
        <v>41389</v>
      </c>
      <c r="H69" s="1" t="s">
        <v>13</v>
      </c>
      <c r="I69" s="1" t="s">
        <v>14</v>
      </c>
    </row>
    <row r="70" spans="1:9" ht="15">
      <c r="A70" s="1" t="s">
        <v>9</v>
      </c>
      <c r="B70" s="1" t="s">
        <v>10</v>
      </c>
      <c r="C70" s="5">
        <v>10069</v>
      </c>
      <c r="D70" s="1" t="s">
        <v>146</v>
      </c>
      <c r="E70" s="1" t="s">
        <v>147</v>
      </c>
      <c r="F70" s="1" t="str">
        <f>"3120238526079"</f>
        <v>3120238526079</v>
      </c>
      <c r="G70" s="6">
        <v>41389</v>
      </c>
      <c r="H70" s="1" t="s">
        <v>13</v>
      </c>
      <c r="I70" s="1" t="s">
        <v>14</v>
      </c>
    </row>
    <row r="71" spans="1:9" ht="15">
      <c r="A71" s="1" t="s">
        <v>9</v>
      </c>
      <c r="B71" s="1" t="s">
        <v>10</v>
      </c>
      <c r="C71" s="5">
        <v>10070</v>
      </c>
      <c r="D71" s="1" t="s">
        <v>148</v>
      </c>
      <c r="E71" s="1" t="s">
        <v>149</v>
      </c>
      <c r="F71" s="1" t="str">
        <f>"3520287315959"</f>
        <v>3520287315959</v>
      </c>
      <c r="G71" s="6">
        <v>41389</v>
      </c>
      <c r="H71" s="1" t="s">
        <v>13</v>
      </c>
      <c r="I71" s="1" t="s">
        <v>14</v>
      </c>
    </row>
    <row r="72" spans="1:9" ht="15">
      <c r="A72" s="1" t="s">
        <v>9</v>
      </c>
      <c r="B72" s="1" t="s">
        <v>10</v>
      </c>
      <c r="C72" s="5">
        <v>10071</v>
      </c>
      <c r="D72" s="1" t="s">
        <v>150</v>
      </c>
      <c r="E72" s="1" t="s">
        <v>151</v>
      </c>
      <c r="F72" s="1" t="str">
        <f>"3510245381539"</f>
        <v>3510245381539</v>
      </c>
      <c r="G72" s="6">
        <v>41389</v>
      </c>
      <c r="H72" s="1" t="s">
        <v>13</v>
      </c>
      <c r="I72" s="1" t="s">
        <v>14</v>
      </c>
    </row>
    <row r="73" spans="1:9" ht="15">
      <c r="A73" s="1" t="s">
        <v>9</v>
      </c>
      <c r="B73" s="1" t="s">
        <v>10</v>
      </c>
      <c r="C73" s="5">
        <v>10072</v>
      </c>
      <c r="D73" s="1" t="s">
        <v>152</v>
      </c>
      <c r="E73" s="1" t="s">
        <v>153</v>
      </c>
      <c r="F73" s="1" t="str">
        <f>"3840116258613"</f>
        <v>3840116258613</v>
      </c>
      <c r="G73" s="6">
        <v>41389</v>
      </c>
      <c r="H73" s="1" t="s">
        <v>13</v>
      </c>
      <c r="I73" s="1" t="s">
        <v>14</v>
      </c>
    </row>
    <row r="74" spans="1:9" ht="15">
      <c r="A74" s="1" t="s">
        <v>9</v>
      </c>
      <c r="B74" s="1" t="s">
        <v>10</v>
      </c>
      <c r="C74" s="5">
        <v>10073</v>
      </c>
      <c r="D74" s="1" t="s">
        <v>154</v>
      </c>
      <c r="E74" s="1" t="s">
        <v>155</v>
      </c>
      <c r="F74" s="1" t="str">
        <f>"3530114422709"</f>
        <v>3530114422709</v>
      </c>
      <c r="G74" s="6">
        <v>41389</v>
      </c>
      <c r="H74" s="1" t="s">
        <v>13</v>
      </c>
      <c r="I74" s="1" t="s">
        <v>14</v>
      </c>
    </row>
    <row r="75" spans="1:9" ht="15">
      <c r="A75" s="1" t="s">
        <v>9</v>
      </c>
      <c r="B75" s="1" t="s">
        <v>10</v>
      </c>
      <c r="C75" s="5">
        <v>10074</v>
      </c>
      <c r="D75" s="1" t="s">
        <v>156</v>
      </c>
      <c r="E75" s="1" t="s">
        <v>157</v>
      </c>
      <c r="F75" s="1" t="str">
        <f>"3520225460105"</f>
        <v>3520225460105</v>
      </c>
      <c r="G75" s="6">
        <v>41389</v>
      </c>
      <c r="H75" s="1" t="s">
        <v>13</v>
      </c>
      <c r="I75" s="1" t="s">
        <v>14</v>
      </c>
    </row>
    <row r="76" spans="1:9" ht="15">
      <c r="A76" s="1" t="s">
        <v>9</v>
      </c>
      <c r="B76" s="1" t="s">
        <v>10</v>
      </c>
      <c r="C76" s="5">
        <v>10075</v>
      </c>
      <c r="D76" s="1" t="s">
        <v>158</v>
      </c>
      <c r="E76" s="1" t="s">
        <v>56</v>
      </c>
      <c r="F76" s="1" t="str">
        <f>"3840103652661"</f>
        <v>3840103652661</v>
      </c>
      <c r="G76" s="6">
        <v>41389</v>
      </c>
      <c r="H76" s="1" t="s">
        <v>13</v>
      </c>
      <c r="I76" s="1" t="s">
        <v>14</v>
      </c>
    </row>
    <row r="77" spans="1:9" ht="15">
      <c r="A77" s="1" t="s">
        <v>9</v>
      </c>
      <c r="B77" s="1" t="s">
        <v>10</v>
      </c>
      <c r="C77" s="5">
        <v>10076</v>
      </c>
      <c r="D77" s="1" t="s">
        <v>159</v>
      </c>
      <c r="E77" s="1" t="s">
        <v>160</v>
      </c>
      <c r="F77" s="1" t="str">
        <f>"3630254024897"</f>
        <v>3630254024897</v>
      </c>
      <c r="G77" s="6">
        <v>41389</v>
      </c>
      <c r="H77" s="1" t="s">
        <v>13</v>
      </c>
      <c r="I77" s="1" t="s">
        <v>14</v>
      </c>
    </row>
    <row r="78" spans="1:9" ht="15">
      <c r="A78" s="1" t="s">
        <v>9</v>
      </c>
      <c r="B78" s="1" t="s">
        <v>10</v>
      </c>
      <c r="C78" s="5">
        <v>10077</v>
      </c>
      <c r="D78" s="1" t="s">
        <v>161</v>
      </c>
      <c r="E78" s="1" t="s">
        <v>162</v>
      </c>
      <c r="F78" s="1" t="str">
        <f>"3130158443719"</f>
        <v>3130158443719</v>
      </c>
      <c r="G78" s="6">
        <v>41389</v>
      </c>
      <c r="H78" s="1" t="s">
        <v>13</v>
      </c>
      <c r="I78" s="1" t="s">
        <v>14</v>
      </c>
    </row>
    <row r="79" spans="1:9" ht="15">
      <c r="A79" s="1" t="s">
        <v>9</v>
      </c>
      <c r="B79" s="1" t="s">
        <v>10</v>
      </c>
      <c r="C79" s="5">
        <v>10078</v>
      </c>
      <c r="D79" s="1" t="s">
        <v>163</v>
      </c>
      <c r="E79" s="1" t="s">
        <v>164</v>
      </c>
      <c r="F79" s="1" t="str">
        <f>"3520251455889"</f>
        <v>3520251455889</v>
      </c>
      <c r="G79" s="6">
        <v>41389</v>
      </c>
      <c r="H79" s="1" t="s">
        <v>13</v>
      </c>
      <c r="I79" s="1" t="s">
        <v>14</v>
      </c>
    </row>
    <row r="80" spans="1:9" ht="15">
      <c r="A80" s="1" t="s">
        <v>9</v>
      </c>
      <c r="B80" s="1" t="s">
        <v>10</v>
      </c>
      <c r="C80" s="5">
        <v>10079</v>
      </c>
      <c r="D80" s="1" t="s">
        <v>165</v>
      </c>
      <c r="E80" s="1" t="s">
        <v>166</v>
      </c>
      <c r="F80" s="1" t="str">
        <f>"3520148910907"</f>
        <v>3520148910907</v>
      </c>
      <c r="G80" s="6">
        <v>41389</v>
      </c>
      <c r="H80" s="1" t="s">
        <v>13</v>
      </c>
      <c r="I80" s="1" t="s">
        <v>14</v>
      </c>
    </row>
    <row r="81" spans="1:9" ht="15">
      <c r="A81" s="1" t="s">
        <v>9</v>
      </c>
      <c r="B81" s="1" t="s">
        <v>10</v>
      </c>
      <c r="C81" s="5">
        <v>10080</v>
      </c>
      <c r="D81" s="1" t="s">
        <v>167</v>
      </c>
      <c r="E81" s="1" t="s">
        <v>168</v>
      </c>
      <c r="F81" s="1" t="str">
        <f>"3450115886641"</f>
        <v>3450115886641</v>
      </c>
      <c r="G81" s="6">
        <v>41389</v>
      </c>
      <c r="H81" s="1" t="s">
        <v>13</v>
      </c>
      <c r="I81" s="1" t="s">
        <v>14</v>
      </c>
    </row>
    <row r="82" spans="1:9" ht="15">
      <c r="A82" s="1" t="s">
        <v>9</v>
      </c>
      <c r="B82" s="1" t="s">
        <v>10</v>
      </c>
      <c r="C82" s="5">
        <v>10081</v>
      </c>
      <c r="D82" s="1" t="s">
        <v>169</v>
      </c>
      <c r="E82" s="1" t="s">
        <v>170</v>
      </c>
      <c r="F82" s="1" t="str">
        <f>"3310009183367"</f>
        <v>3310009183367</v>
      </c>
      <c r="G82" s="6">
        <v>41389</v>
      </c>
      <c r="H82" s="1" t="s">
        <v>13</v>
      </c>
      <c r="I82" s="1" t="s">
        <v>14</v>
      </c>
    </row>
    <row r="83" spans="1:9" ht="15">
      <c r="A83" s="1" t="s">
        <v>9</v>
      </c>
      <c r="B83" s="1" t="s">
        <v>10</v>
      </c>
      <c r="C83" s="5">
        <v>10082</v>
      </c>
      <c r="D83" s="1" t="s">
        <v>171</v>
      </c>
      <c r="E83" s="1" t="s">
        <v>172</v>
      </c>
      <c r="F83" s="1" t="str">
        <f>"3520182351331"</f>
        <v>3520182351331</v>
      </c>
      <c r="G83" s="6">
        <v>41389</v>
      </c>
      <c r="H83" s="1" t="s">
        <v>13</v>
      </c>
      <c r="I83" s="1" t="s">
        <v>14</v>
      </c>
    </row>
    <row r="84" spans="1:9" ht="15">
      <c r="A84" s="1" t="s">
        <v>9</v>
      </c>
      <c r="B84" s="1" t="s">
        <v>10</v>
      </c>
      <c r="C84" s="5">
        <v>10083</v>
      </c>
      <c r="D84" s="1" t="s">
        <v>173</v>
      </c>
      <c r="E84" s="1" t="s">
        <v>174</v>
      </c>
      <c r="F84" s="1" t="str">
        <f>"3820135408675"</f>
        <v>3820135408675</v>
      </c>
      <c r="G84" s="6">
        <v>41389</v>
      </c>
      <c r="H84" s="1" t="s">
        <v>13</v>
      </c>
      <c r="I84" s="1" t="s">
        <v>14</v>
      </c>
    </row>
    <row r="85" spans="1:9" ht="15">
      <c r="A85" s="1" t="s">
        <v>9</v>
      </c>
      <c r="B85" s="1" t="s">
        <v>10</v>
      </c>
      <c r="C85" s="5">
        <v>10084</v>
      </c>
      <c r="D85" s="1" t="s">
        <v>175</v>
      </c>
      <c r="E85" s="1" t="s">
        <v>176</v>
      </c>
      <c r="F85" s="1" t="str">
        <f>"3510206459123"</f>
        <v>3510206459123</v>
      </c>
      <c r="G85" s="6">
        <v>41389</v>
      </c>
      <c r="H85" s="1" t="s">
        <v>13</v>
      </c>
      <c r="I85" s="1" t="s">
        <v>14</v>
      </c>
    </row>
    <row r="86" spans="1:9" ht="15">
      <c r="A86" s="1" t="s">
        <v>9</v>
      </c>
      <c r="B86" s="1" t="s">
        <v>10</v>
      </c>
      <c r="C86" s="5">
        <v>10085</v>
      </c>
      <c r="D86" s="1" t="s">
        <v>177</v>
      </c>
      <c r="E86" s="1" t="s">
        <v>178</v>
      </c>
      <c r="F86" s="1" t="str">
        <f>"3510226743791"</f>
        <v>3510226743791</v>
      </c>
      <c r="G86" s="6">
        <v>41389</v>
      </c>
      <c r="H86" s="1" t="s">
        <v>13</v>
      </c>
      <c r="I86" s="1" t="s">
        <v>14</v>
      </c>
    </row>
    <row r="87" spans="1:9" ht="15">
      <c r="A87" s="1" t="s">
        <v>9</v>
      </c>
      <c r="B87" s="1" t="s">
        <v>10</v>
      </c>
      <c r="C87" s="5">
        <v>10086</v>
      </c>
      <c r="D87" s="1" t="s">
        <v>179</v>
      </c>
      <c r="E87" s="1" t="s">
        <v>180</v>
      </c>
      <c r="F87" s="1" t="str">
        <f>"3520158369241"</f>
        <v>3520158369241</v>
      </c>
      <c r="G87" s="6">
        <v>41389</v>
      </c>
      <c r="H87" s="1" t="s">
        <v>13</v>
      </c>
      <c r="I87" s="1" t="s">
        <v>14</v>
      </c>
    </row>
    <row r="88" spans="1:9" ht="15">
      <c r="A88" s="1" t="s">
        <v>9</v>
      </c>
      <c r="B88" s="1" t="s">
        <v>10</v>
      </c>
      <c r="C88" s="5">
        <v>10087</v>
      </c>
      <c r="D88" s="1" t="s">
        <v>181</v>
      </c>
      <c r="E88" s="1" t="s">
        <v>182</v>
      </c>
      <c r="F88" s="1" t="str">
        <f>"3330352219281"</f>
        <v>3330352219281</v>
      </c>
      <c r="G88" s="6">
        <v>41389</v>
      </c>
      <c r="H88" s="1" t="s">
        <v>13</v>
      </c>
      <c r="I88" s="1" t="s">
        <v>14</v>
      </c>
    </row>
    <row r="89" spans="1:9" ht="15">
      <c r="A89" s="1" t="s">
        <v>9</v>
      </c>
      <c r="B89" s="1" t="s">
        <v>10</v>
      </c>
      <c r="C89" s="5">
        <v>10088</v>
      </c>
      <c r="D89" s="1" t="s">
        <v>183</v>
      </c>
      <c r="E89" s="1" t="s">
        <v>40</v>
      </c>
      <c r="F89" s="1" t="str">
        <f>"3410204451977"</f>
        <v>3410204451977</v>
      </c>
      <c r="G89" s="6">
        <v>41389</v>
      </c>
      <c r="H89" s="1" t="s">
        <v>13</v>
      </c>
      <c r="I89" s="1" t="s">
        <v>14</v>
      </c>
    </row>
    <row r="90" spans="1:9" ht="15">
      <c r="A90" s="1" t="s">
        <v>9</v>
      </c>
      <c r="B90" s="1" t="s">
        <v>10</v>
      </c>
      <c r="C90" s="5">
        <v>10089</v>
      </c>
      <c r="D90" s="1" t="s">
        <v>184</v>
      </c>
      <c r="E90" s="1" t="s">
        <v>185</v>
      </c>
      <c r="F90" s="1" t="str">
        <f>"3320292413251"</f>
        <v>3320292413251</v>
      </c>
      <c r="G90" s="6">
        <v>41389</v>
      </c>
      <c r="H90" s="1" t="s">
        <v>13</v>
      </c>
      <c r="I90" s="1" t="s">
        <v>14</v>
      </c>
    </row>
    <row r="91" spans="1:9" ht="15">
      <c r="A91" s="1" t="s">
        <v>9</v>
      </c>
      <c r="B91" s="1" t="s">
        <v>10</v>
      </c>
      <c r="C91" s="5">
        <v>10090</v>
      </c>
      <c r="D91" s="1" t="s">
        <v>186</v>
      </c>
      <c r="E91" s="1" t="s">
        <v>187</v>
      </c>
      <c r="F91" s="1" t="str">
        <f>"3530219498447"</f>
        <v>3530219498447</v>
      </c>
      <c r="G91" s="6">
        <v>41389</v>
      </c>
      <c r="H91" s="1" t="s">
        <v>13</v>
      </c>
      <c r="I91" s="1" t="s">
        <v>14</v>
      </c>
    </row>
    <row r="92" spans="1:9" ht="15">
      <c r="A92" s="1" t="s">
        <v>9</v>
      </c>
      <c r="B92" s="1" t="s">
        <v>10</v>
      </c>
      <c r="C92" s="5">
        <v>10091</v>
      </c>
      <c r="D92" s="1" t="s">
        <v>188</v>
      </c>
      <c r="E92" s="1" t="s">
        <v>189</v>
      </c>
      <c r="F92" s="1" t="str">
        <f>"3520242025391"</f>
        <v>3520242025391</v>
      </c>
      <c r="G92" s="6">
        <v>41389</v>
      </c>
      <c r="H92" s="1" t="s">
        <v>13</v>
      </c>
      <c r="I92" s="1" t="s">
        <v>14</v>
      </c>
    </row>
    <row r="93" spans="1:9" ht="15">
      <c r="A93" s="1" t="s">
        <v>9</v>
      </c>
      <c r="B93" s="1" t="s">
        <v>10</v>
      </c>
      <c r="C93" s="5">
        <v>10092</v>
      </c>
      <c r="D93" s="1" t="s">
        <v>190</v>
      </c>
      <c r="E93" s="1" t="s">
        <v>191</v>
      </c>
      <c r="F93" s="1" t="str">
        <f>"3650118841169"</f>
        <v>3650118841169</v>
      </c>
      <c r="G93" s="6">
        <v>41389</v>
      </c>
      <c r="H93" s="1" t="s">
        <v>13</v>
      </c>
      <c r="I93" s="1" t="s">
        <v>14</v>
      </c>
    </row>
    <row r="94" spans="1:9" ht="15">
      <c r="A94" s="1" t="s">
        <v>9</v>
      </c>
      <c r="B94" s="1" t="s">
        <v>10</v>
      </c>
      <c r="C94" s="5">
        <v>10093</v>
      </c>
      <c r="D94" s="1" t="s">
        <v>192</v>
      </c>
      <c r="E94" s="1" t="s">
        <v>193</v>
      </c>
      <c r="F94" s="1" t="str">
        <f>"3840191613711"</f>
        <v>3840191613711</v>
      </c>
      <c r="G94" s="6">
        <v>41389</v>
      </c>
      <c r="H94" s="1" t="s">
        <v>13</v>
      </c>
      <c r="I94" s="1" t="s">
        <v>14</v>
      </c>
    </row>
    <row r="95" spans="1:9" ht="15">
      <c r="A95" s="1" t="s">
        <v>9</v>
      </c>
      <c r="B95" s="1" t="s">
        <v>10</v>
      </c>
      <c r="C95" s="5">
        <v>10094</v>
      </c>
      <c r="D95" s="1" t="s">
        <v>194</v>
      </c>
      <c r="E95" s="1" t="s">
        <v>181</v>
      </c>
      <c r="F95" s="1" t="str">
        <f>"3610466980713"</f>
        <v>3610466980713</v>
      </c>
      <c r="G95" s="6">
        <v>41389</v>
      </c>
      <c r="H95" s="1" t="s">
        <v>13</v>
      </c>
      <c r="I95" s="1" t="s">
        <v>14</v>
      </c>
    </row>
    <row r="96" spans="1:9" ht="15">
      <c r="A96" s="1" t="s">
        <v>9</v>
      </c>
      <c r="B96" s="1" t="s">
        <v>10</v>
      </c>
      <c r="C96" s="5">
        <v>10095</v>
      </c>
      <c r="D96" s="1" t="s">
        <v>195</v>
      </c>
      <c r="E96" s="1" t="s">
        <v>196</v>
      </c>
      <c r="F96" s="1" t="str">
        <f>"3410123340013"</f>
        <v>3410123340013</v>
      </c>
      <c r="G96" s="6">
        <v>41389</v>
      </c>
      <c r="H96" s="1" t="s">
        <v>13</v>
      </c>
      <c r="I96" s="1" t="s">
        <v>14</v>
      </c>
    </row>
    <row r="97" spans="1:9" ht="15">
      <c r="A97" s="1" t="s">
        <v>9</v>
      </c>
      <c r="B97" s="1" t="s">
        <v>10</v>
      </c>
      <c r="C97" s="5">
        <v>10096</v>
      </c>
      <c r="D97" s="1" t="s">
        <v>197</v>
      </c>
      <c r="E97" s="1" t="s">
        <v>198</v>
      </c>
      <c r="F97" s="1" t="str">
        <f>"3460195167955"</f>
        <v>3460195167955</v>
      </c>
      <c r="G97" s="6">
        <v>41389</v>
      </c>
      <c r="H97" s="1" t="s">
        <v>13</v>
      </c>
      <c r="I97" s="1" t="s">
        <v>14</v>
      </c>
    </row>
    <row r="98" spans="1:9" ht="15">
      <c r="A98" s="1" t="s">
        <v>9</v>
      </c>
      <c r="B98" s="1" t="s">
        <v>10</v>
      </c>
      <c r="C98" s="5">
        <v>10097</v>
      </c>
      <c r="D98" s="1" t="s">
        <v>199</v>
      </c>
      <c r="E98" s="1" t="s">
        <v>200</v>
      </c>
      <c r="F98" s="1" t="str">
        <f>"3430180354309"</f>
        <v>3430180354309</v>
      </c>
      <c r="G98" s="6">
        <v>41389</v>
      </c>
      <c r="H98" s="1" t="s">
        <v>13</v>
      </c>
      <c r="I98" s="1" t="s">
        <v>14</v>
      </c>
    </row>
    <row r="99" spans="1:9" ht="15">
      <c r="A99" s="1" t="s">
        <v>9</v>
      </c>
      <c r="B99" s="1" t="s">
        <v>10</v>
      </c>
      <c r="C99" s="5">
        <v>10098</v>
      </c>
      <c r="D99" s="1" t="s">
        <v>201</v>
      </c>
      <c r="E99" s="1" t="s">
        <v>202</v>
      </c>
      <c r="F99" s="1" t="str">
        <f>"3310076247679"</f>
        <v>3310076247679</v>
      </c>
      <c r="G99" s="6">
        <v>41389</v>
      </c>
      <c r="H99" s="1" t="s">
        <v>13</v>
      </c>
      <c r="I99" s="1" t="s">
        <v>14</v>
      </c>
    </row>
    <row r="100" spans="1:9" ht="15">
      <c r="A100" s="1" t="s">
        <v>9</v>
      </c>
      <c r="B100" s="1" t="s">
        <v>10</v>
      </c>
      <c r="C100" s="5">
        <v>10099</v>
      </c>
      <c r="D100" s="1" t="s">
        <v>203</v>
      </c>
      <c r="E100" s="1" t="s">
        <v>204</v>
      </c>
      <c r="F100" s="1" t="str">
        <f>"3320204490967"</f>
        <v>3320204490967</v>
      </c>
      <c r="G100" s="6">
        <v>41389</v>
      </c>
      <c r="H100" s="1" t="s">
        <v>13</v>
      </c>
      <c r="I100" s="1" t="s">
        <v>14</v>
      </c>
    </row>
    <row r="101" spans="1:9" ht="15">
      <c r="A101" s="1" t="s">
        <v>9</v>
      </c>
      <c r="B101" s="1" t="s">
        <v>10</v>
      </c>
      <c r="C101" s="5">
        <v>10100</v>
      </c>
      <c r="D101" s="1" t="s">
        <v>205</v>
      </c>
      <c r="E101" s="1" t="s">
        <v>206</v>
      </c>
      <c r="F101" s="1" t="str">
        <f>"3110489873933"</f>
        <v>3110489873933</v>
      </c>
      <c r="G101" s="6">
        <v>41389</v>
      </c>
      <c r="H101" s="1" t="s">
        <v>13</v>
      </c>
      <c r="I101" s="1" t="s">
        <v>14</v>
      </c>
    </row>
    <row r="102" spans="1:9" ht="15">
      <c r="A102" s="1" t="s">
        <v>9</v>
      </c>
      <c r="B102" s="1" t="s">
        <v>10</v>
      </c>
      <c r="C102" s="5">
        <v>10101</v>
      </c>
      <c r="D102" s="1" t="s">
        <v>207</v>
      </c>
      <c r="E102" s="1" t="s">
        <v>28</v>
      </c>
      <c r="F102" s="1" t="str">
        <f>"3440325696295"</f>
        <v>3440325696295</v>
      </c>
      <c r="G102" s="6">
        <v>41389</v>
      </c>
      <c r="H102" s="1" t="s">
        <v>13</v>
      </c>
      <c r="I102" s="1" t="s">
        <v>208</v>
      </c>
    </row>
    <row r="103" spans="1:9" ht="15">
      <c r="A103" s="1" t="s">
        <v>9</v>
      </c>
      <c r="B103" s="1" t="s">
        <v>10</v>
      </c>
      <c r="C103" s="5">
        <v>10102</v>
      </c>
      <c r="D103" s="1" t="s">
        <v>209</v>
      </c>
      <c r="E103" s="1" t="s">
        <v>210</v>
      </c>
      <c r="F103" s="1" t="str">
        <f>"3310013928421"</f>
        <v>3310013928421</v>
      </c>
      <c r="G103" s="6">
        <v>41389</v>
      </c>
      <c r="H103" s="1" t="s">
        <v>13</v>
      </c>
      <c r="I103" s="1" t="s">
        <v>208</v>
      </c>
    </row>
    <row r="104" spans="1:9" ht="15">
      <c r="A104" s="1" t="s">
        <v>9</v>
      </c>
      <c r="B104" s="1" t="s">
        <v>10</v>
      </c>
      <c r="C104" s="5">
        <v>10103</v>
      </c>
      <c r="D104" s="1" t="s">
        <v>211</v>
      </c>
      <c r="E104" s="1" t="s">
        <v>212</v>
      </c>
      <c r="F104" s="1" t="str">
        <f>"3710502143065"</f>
        <v>3710502143065</v>
      </c>
      <c r="G104" s="6">
        <v>41389</v>
      </c>
      <c r="H104" s="1" t="s">
        <v>13</v>
      </c>
      <c r="I104" s="1" t="s">
        <v>208</v>
      </c>
    </row>
    <row r="105" spans="1:9" ht="15">
      <c r="A105" s="1" t="s">
        <v>9</v>
      </c>
      <c r="B105" s="1" t="s">
        <v>10</v>
      </c>
      <c r="C105" s="5">
        <v>10104</v>
      </c>
      <c r="D105" s="1" t="s">
        <v>213</v>
      </c>
      <c r="E105" s="1" t="s">
        <v>214</v>
      </c>
      <c r="F105" s="1" t="str">
        <f>"3610493289159"</f>
        <v>3610493289159</v>
      </c>
      <c r="G105" s="6">
        <v>41389</v>
      </c>
      <c r="H105" s="1" t="s">
        <v>13</v>
      </c>
      <c r="I105" s="1" t="s">
        <v>208</v>
      </c>
    </row>
    <row r="106" spans="1:9" ht="15">
      <c r="A106" s="1" t="s">
        <v>9</v>
      </c>
      <c r="B106" s="1" t="s">
        <v>10</v>
      </c>
      <c r="C106" s="5">
        <v>10105</v>
      </c>
      <c r="D106" s="1" t="s">
        <v>215</v>
      </c>
      <c r="E106" s="1" t="s">
        <v>216</v>
      </c>
      <c r="F106" s="1" t="str">
        <f>"3520203031067"</f>
        <v>3520203031067</v>
      </c>
      <c r="G106" s="6">
        <v>41389</v>
      </c>
      <c r="H106" s="1" t="s">
        <v>13</v>
      </c>
      <c r="I106" s="1" t="s">
        <v>208</v>
      </c>
    </row>
    <row r="107" spans="1:9" ht="15">
      <c r="A107" s="1" t="s">
        <v>9</v>
      </c>
      <c r="B107" s="1" t="s">
        <v>10</v>
      </c>
      <c r="C107" s="5">
        <v>10106</v>
      </c>
      <c r="D107" s="1" t="s">
        <v>217</v>
      </c>
      <c r="E107" s="1" t="s">
        <v>218</v>
      </c>
      <c r="F107" s="1" t="str">
        <f>"3510226115961"</f>
        <v>3510226115961</v>
      </c>
      <c r="G107" s="6">
        <v>41389</v>
      </c>
      <c r="H107" s="1" t="s">
        <v>13</v>
      </c>
      <c r="I107" s="1" t="s">
        <v>208</v>
      </c>
    </row>
    <row r="108" spans="1:9" ht="15">
      <c r="A108" s="1" t="s">
        <v>9</v>
      </c>
      <c r="B108" s="1" t="s">
        <v>10</v>
      </c>
      <c r="C108" s="5">
        <v>10107</v>
      </c>
      <c r="D108" s="1" t="s">
        <v>219</v>
      </c>
      <c r="E108" s="1" t="s">
        <v>220</v>
      </c>
      <c r="F108" s="1" t="str">
        <f>"3520222810477"</f>
        <v>3520222810477</v>
      </c>
      <c r="G108" s="6">
        <v>41389</v>
      </c>
      <c r="H108" s="1" t="s">
        <v>13</v>
      </c>
      <c r="I108" s="1" t="s">
        <v>208</v>
      </c>
    </row>
    <row r="109" spans="1:9" ht="15">
      <c r="A109" s="1" t="s">
        <v>9</v>
      </c>
      <c r="B109" s="1" t="s">
        <v>10</v>
      </c>
      <c r="C109" s="5">
        <v>10108</v>
      </c>
      <c r="D109" s="1" t="s">
        <v>221</v>
      </c>
      <c r="E109" s="1" t="s">
        <v>222</v>
      </c>
      <c r="F109" s="1" t="str">
        <f>"3440214290469"</f>
        <v>3440214290469</v>
      </c>
      <c r="G109" s="6">
        <v>41389</v>
      </c>
      <c r="H109" s="1" t="s">
        <v>13</v>
      </c>
      <c r="I109" s="1" t="s">
        <v>208</v>
      </c>
    </row>
    <row r="110" spans="1:9" ht="15">
      <c r="A110" s="1" t="s">
        <v>9</v>
      </c>
      <c r="B110" s="1" t="s">
        <v>10</v>
      </c>
      <c r="C110" s="5">
        <v>10109</v>
      </c>
      <c r="D110" s="1" t="s">
        <v>223</v>
      </c>
      <c r="E110" s="1" t="s">
        <v>224</v>
      </c>
      <c r="F110" s="1" t="str">
        <f>"6110190576743"</f>
        <v>6110190576743</v>
      </c>
      <c r="G110" s="6">
        <v>41389</v>
      </c>
      <c r="H110" s="1" t="s">
        <v>13</v>
      </c>
      <c r="I110" s="1" t="s">
        <v>208</v>
      </c>
    </row>
    <row r="111" spans="1:9" ht="15">
      <c r="A111" s="1" t="s">
        <v>9</v>
      </c>
      <c r="B111" s="1" t="s">
        <v>10</v>
      </c>
      <c r="C111" s="5">
        <v>10110</v>
      </c>
      <c r="D111" s="1" t="s">
        <v>225</v>
      </c>
      <c r="E111" s="1" t="s">
        <v>226</v>
      </c>
      <c r="F111" s="1" t="str">
        <f>"3630292428085"</f>
        <v>3630292428085</v>
      </c>
      <c r="G111" s="6">
        <v>41389</v>
      </c>
      <c r="H111" s="1" t="s">
        <v>13</v>
      </c>
      <c r="I111" s="1" t="s">
        <v>208</v>
      </c>
    </row>
    <row r="112" spans="1:9" ht="15">
      <c r="A112" s="1" t="s">
        <v>9</v>
      </c>
      <c r="B112" s="1" t="s">
        <v>10</v>
      </c>
      <c r="C112" s="5">
        <v>10111</v>
      </c>
      <c r="D112" s="1" t="s">
        <v>227</v>
      </c>
      <c r="E112" s="1" t="s">
        <v>228</v>
      </c>
      <c r="F112" s="1" t="str">
        <f>"3460206860239"</f>
        <v>3460206860239</v>
      </c>
      <c r="G112" s="6">
        <v>41389</v>
      </c>
      <c r="H112" s="1" t="s">
        <v>13</v>
      </c>
      <c r="I112" s="1" t="s">
        <v>208</v>
      </c>
    </row>
    <row r="113" spans="1:9" ht="15">
      <c r="A113" s="1" t="s">
        <v>9</v>
      </c>
      <c r="B113" s="1" t="s">
        <v>10</v>
      </c>
      <c r="C113" s="5">
        <v>10112</v>
      </c>
      <c r="D113" s="1" t="s">
        <v>229</v>
      </c>
      <c r="E113" s="1" t="s">
        <v>230</v>
      </c>
      <c r="F113" s="1" t="str">
        <f>"3540195564385"</f>
        <v>3540195564385</v>
      </c>
      <c r="G113" s="6">
        <v>41389</v>
      </c>
      <c r="H113" s="1" t="s">
        <v>13</v>
      </c>
      <c r="I113" s="1" t="s">
        <v>208</v>
      </c>
    </row>
    <row r="114" spans="1:9" ht="15">
      <c r="A114" s="1" t="s">
        <v>9</v>
      </c>
      <c r="B114" s="1" t="s">
        <v>10</v>
      </c>
      <c r="C114" s="5">
        <v>10113</v>
      </c>
      <c r="D114" s="1" t="s">
        <v>231</v>
      </c>
      <c r="E114" s="1" t="s">
        <v>28</v>
      </c>
      <c r="F114" s="1" t="str">
        <f>"3840321907603"</f>
        <v>3840321907603</v>
      </c>
      <c r="G114" s="6">
        <v>41389</v>
      </c>
      <c r="H114" s="1" t="s">
        <v>13</v>
      </c>
      <c r="I114" s="1" t="s">
        <v>208</v>
      </c>
    </row>
    <row r="115" spans="1:9" ht="15">
      <c r="A115" s="1" t="s">
        <v>9</v>
      </c>
      <c r="B115" s="1" t="s">
        <v>10</v>
      </c>
      <c r="C115" s="5">
        <v>10114</v>
      </c>
      <c r="D115" s="1" t="s">
        <v>232</v>
      </c>
      <c r="E115" s="1" t="s">
        <v>233</v>
      </c>
      <c r="F115" s="1" t="str">
        <f>"3840119514539"</f>
        <v>3840119514539</v>
      </c>
      <c r="G115" s="6">
        <v>41389</v>
      </c>
      <c r="H115" s="1" t="s">
        <v>13</v>
      </c>
      <c r="I115" s="1" t="s">
        <v>208</v>
      </c>
    </row>
    <row r="116" spans="1:9" ht="15">
      <c r="A116" s="1" t="s">
        <v>9</v>
      </c>
      <c r="B116" s="1" t="s">
        <v>10</v>
      </c>
      <c r="C116" s="5">
        <v>10115</v>
      </c>
      <c r="D116" s="1" t="s">
        <v>234</v>
      </c>
      <c r="E116" s="1" t="s">
        <v>235</v>
      </c>
      <c r="F116" s="1" t="str">
        <f>"3510346133569"</f>
        <v>3510346133569</v>
      </c>
      <c r="G116" s="6">
        <v>41389</v>
      </c>
      <c r="H116" s="1" t="s">
        <v>13</v>
      </c>
      <c r="I116" s="1" t="s">
        <v>208</v>
      </c>
    </row>
    <row r="117" spans="1:9" ht="15">
      <c r="A117" s="1" t="s">
        <v>9</v>
      </c>
      <c r="B117" s="1" t="s">
        <v>10</v>
      </c>
      <c r="C117" s="5">
        <v>10116</v>
      </c>
      <c r="D117" s="1" t="s">
        <v>236</v>
      </c>
      <c r="E117" s="1" t="s">
        <v>237</v>
      </c>
      <c r="F117" s="1" t="str">
        <f>"3460152908835"</f>
        <v>3460152908835</v>
      </c>
      <c r="G117" s="6">
        <v>41389</v>
      </c>
      <c r="H117" s="1" t="s">
        <v>13</v>
      </c>
      <c r="I117" s="1" t="s">
        <v>208</v>
      </c>
    </row>
    <row r="118" spans="1:9" ht="15">
      <c r="A118" s="1" t="s">
        <v>9</v>
      </c>
      <c r="B118" s="1" t="s">
        <v>10</v>
      </c>
      <c r="C118" s="5">
        <v>10117</v>
      </c>
      <c r="D118" s="1" t="s">
        <v>238</v>
      </c>
      <c r="E118" s="1" t="s">
        <v>239</v>
      </c>
      <c r="F118" s="1" t="str">
        <f>"3540219578385"</f>
        <v>3540219578385</v>
      </c>
      <c r="G118" s="6">
        <v>41389</v>
      </c>
      <c r="H118" s="1" t="s">
        <v>13</v>
      </c>
      <c r="I118" s="1" t="s">
        <v>208</v>
      </c>
    </row>
    <row r="119" spans="1:9" ht="15">
      <c r="A119" s="1" t="s">
        <v>9</v>
      </c>
      <c r="B119" s="1" t="s">
        <v>10</v>
      </c>
      <c r="C119" s="5">
        <v>10118</v>
      </c>
      <c r="D119" s="1" t="s">
        <v>240</v>
      </c>
      <c r="E119" s="1" t="s">
        <v>241</v>
      </c>
      <c r="F119" s="1" t="str">
        <f>"3520209860421"</f>
        <v>3520209860421</v>
      </c>
      <c r="G119" s="6">
        <v>41389</v>
      </c>
      <c r="H119" s="1" t="s">
        <v>13</v>
      </c>
      <c r="I119" s="1" t="s">
        <v>208</v>
      </c>
    </row>
    <row r="120" spans="1:9" ht="15">
      <c r="A120" s="1" t="s">
        <v>9</v>
      </c>
      <c r="B120" s="1" t="s">
        <v>10</v>
      </c>
      <c r="C120" s="5">
        <v>10119</v>
      </c>
      <c r="D120" s="1" t="s">
        <v>242</v>
      </c>
      <c r="E120" s="1" t="s">
        <v>216</v>
      </c>
      <c r="F120" s="1" t="str">
        <f>"3630203906739"</f>
        <v>3630203906739</v>
      </c>
      <c r="G120" s="6">
        <v>41389</v>
      </c>
      <c r="H120" s="1" t="s">
        <v>13</v>
      </c>
      <c r="I120" s="1" t="s">
        <v>208</v>
      </c>
    </row>
    <row r="121" spans="1:9" ht="15">
      <c r="A121" s="1" t="s">
        <v>9</v>
      </c>
      <c r="B121" s="1" t="s">
        <v>10</v>
      </c>
      <c r="C121" s="5">
        <v>10120</v>
      </c>
      <c r="D121" s="1" t="s">
        <v>243</v>
      </c>
      <c r="E121" s="1" t="s">
        <v>244</v>
      </c>
      <c r="F121" s="1" t="str">
        <f>"3540134221627"</f>
        <v>3540134221627</v>
      </c>
      <c r="G121" s="6">
        <v>41389</v>
      </c>
      <c r="H121" s="1" t="s">
        <v>13</v>
      </c>
      <c r="I121" s="1" t="s">
        <v>208</v>
      </c>
    </row>
    <row r="122" spans="1:9" ht="15">
      <c r="A122" s="1" t="s">
        <v>9</v>
      </c>
      <c r="B122" s="1" t="s">
        <v>10</v>
      </c>
      <c r="C122" s="5">
        <v>10121</v>
      </c>
      <c r="D122" s="1" t="s">
        <v>245</v>
      </c>
      <c r="E122" s="1" t="s">
        <v>246</v>
      </c>
      <c r="F122" s="1" t="str">
        <f>"3540362639251"</f>
        <v>3540362639251</v>
      </c>
      <c r="G122" s="6">
        <v>41389</v>
      </c>
      <c r="H122" s="1" t="s">
        <v>13</v>
      </c>
      <c r="I122" s="1" t="s">
        <v>208</v>
      </c>
    </row>
    <row r="123" spans="1:9" ht="15">
      <c r="A123" s="1" t="s">
        <v>9</v>
      </c>
      <c r="B123" s="1" t="s">
        <v>10</v>
      </c>
      <c r="C123" s="5">
        <v>10122</v>
      </c>
      <c r="D123" s="1" t="s">
        <v>247</v>
      </c>
      <c r="E123" s="1" t="s">
        <v>248</v>
      </c>
      <c r="F123" s="1" t="str">
        <f>"3320167204789"</f>
        <v>3320167204789</v>
      </c>
      <c r="G123" s="6">
        <v>41389</v>
      </c>
      <c r="H123" s="1" t="s">
        <v>13</v>
      </c>
      <c r="I123" s="1" t="s">
        <v>208</v>
      </c>
    </row>
    <row r="124" spans="1:9" ht="15">
      <c r="A124" s="1" t="s">
        <v>9</v>
      </c>
      <c r="B124" s="1" t="s">
        <v>10</v>
      </c>
      <c r="C124" s="5">
        <v>10123</v>
      </c>
      <c r="D124" s="1" t="s">
        <v>249</v>
      </c>
      <c r="E124" s="1" t="s">
        <v>230</v>
      </c>
      <c r="F124" s="1" t="str">
        <f>"3520115582493"</f>
        <v>3520115582493</v>
      </c>
      <c r="G124" s="6">
        <v>41389</v>
      </c>
      <c r="H124" s="1" t="s">
        <v>13</v>
      </c>
      <c r="I124" s="1" t="s">
        <v>208</v>
      </c>
    </row>
    <row r="125" spans="1:9" ht="15">
      <c r="A125" s="1" t="s">
        <v>9</v>
      </c>
      <c r="B125" s="1" t="s">
        <v>10</v>
      </c>
      <c r="C125" s="5">
        <v>10124</v>
      </c>
      <c r="D125" s="1" t="s">
        <v>250</v>
      </c>
      <c r="E125" s="1" t="s">
        <v>235</v>
      </c>
      <c r="F125" s="1" t="str">
        <f>"3620198685635"</f>
        <v>3620198685635</v>
      </c>
      <c r="G125" s="6">
        <v>41389</v>
      </c>
      <c r="H125" s="1" t="s">
        <v>13</v>
      </c>
      <c r="I125" s="1" t="s">
        <v>208</v>
      </c>
    </row>
    <row r="126" spans="1:9" ht="15">
      <c r="A126" s="1" t="s">
        <v>9</v>
      </c>
      <c r="B126" s="1" t="s">
        <v>10</v>
      </c>
      <c r="C126" s="5">
        <v>10125</v>
      </c>
      <c r="D126" s="1" t="s">
        <v>251</v>
      </c>
      <c r="E126" s="1" t="s">
        <v>252</v>
      </c>
      <c r="F126" s="1" t="str">
        <f>"3410358377305"</f>
        <v>3410358377305</v>
      </c>
      <c r="G126" s="6">
        <v>41389</v>
      </c>
      <c r="H126" s="1" t="s">
        <v>13</v>
      </c>
      <c r="I126" s="1" t="s">
        <v>208</v>
      </c>
    </row>
    <row r="127" spans="1:9" ht="15">
      <c r="A127" s="1" t="s">
        <v>9</v>
      </c>
      <c r="B127" s="1" t="s">
        <v>10</v>
      </c>
      <c r="C127" s="5">
        <v>10126</v>
      </c>
      <c r="D127" s="1" t="s">
        <v>123</v>
      </c>
      <c r="E127" s="1" t="s">
        <v>253</v>
      </c>
      <c r="F127" s="1" t="str">
        <f>"3520115170409"</f>
        <v>3520115170409</v>
      </c>
      <c r="G127" s="6">
        <v>41389</v>
      </c>
      <c r="H127" s="1" t="s">
        <v>13</v>
      </c>
      <c r="I127" s="1" t="s">
        <v>208</v>
      </c>
    </row>
    <row r="128" spans="1:9" ht="15">
      <c r="A128" s="1" t="s">
        <v>9</v>
      </c>
      <c r="B128" s="1" t="s">
        <v>10</v>
      </c>
      <c r="C128" s="5">
        <v>10127</v>
      </c>
      <c r="D128" s="1" t="s">
        <v>254</v>
      </c>
      <c r="E128" s="1" t="s">
        <v>255</v>
      </c>
      <c r="F128" s="1" t="str">
        <f>"3810173437963"</f>
        <v>3810173437963</v>
      </c>
      <c r="G128" s="6">
        <v>41389</v>
      </c>
      <c r="H128" s="1" t="s">
        <v>13</v>
      </c>
      <c r="I128" s="1" t="s">
        <v>208</v>
      </c>
    </row>
    <row r="129" spans="1:9" ht="15">
      <c r="A129" s="1" t="s">
        <v>9</v>
      </c>
      <c r="B129" s="1" t="s">
        <v>10</v>
      </c>
      <c r="C129" s="5">
        <v>10128</v>
      </c>
      <c r="D129" s="1" t="s">
        <v>256</v>
      </c>
      <c r="E129" s="1" t="s">
        <v>257</v>
      </c>
      <c r="F129" s="1" t="str">
        <f>"3130101924575"</f>
        <v>3130101924575</v>
      </c>
      <c r="G129" s="6">
        <v>41389</v>
      </c>
      <c r="H129" s="1" t="s">
        <v>13</v>
      </c>
      <c r="I129" s="1" t="s">
        <v>208</v>
      </c>
    </row>
    <row r="130" spans="1:9" ht="15">
      <c r="A130" s="1" t="s">
        <v>9</v>
      </c>
      <c r="B130" s="1" t="s">
        <v>10</v>
      </c>
      <c r="C130" s="5">
        <v>10129</v>
      </c>
      <c r="D130" s="1" t="s">
        <v>258</v>
      </c>
      <c r="E130" s="1" t="s">
        <v>259</v>
      </c>
      <c r="F130" s="1" t="str">
        <f>"3530111188921"</f>
        <v>3530111188921</v>
      </c>
      <c r="G130" s="6">
        <v>41389</v>
      </c>
      <c r="H130" s="1" t="s">
        <v>13</v>
      </c>
      <c r="I130" s="1" t="s">
        <v>208</v>
      </c>
    </row>
    <row r="131" spans="1:9" ht="15">
      <c r="A131" s="1" t="s">
        <v>9</v>
      </c>
      <c r="B131" s="1" t="s">
        <v>10</v>
      </c>
      <c r="C131" s="5">
        <v>10130</v>
      </c>
      <c r="D131" s="1" t="s">
        <v>260</v>
      </c>
      <c r="E131" s="1" t="s">
        <v>261</v>
      </c>
      <c r="F131" s="1" t="str">
        <f>"3130126959803"</f>
        <v>3130126959803</v>
      </c>
      <c r="G131" s="6">
        <v>41389</v>
      </c>
      <c r="H131" s="1" t="s">
        <v>13</v>
      </c>
      <c r="I131" s="1" t="s">
        <v>208</v>
      </c>
    </row>
    <row r="132" spans="1:9" ht="15">
      <c r="A132" s="1" t="s">
        <v>9</v>
      </c>
      <c r="B132" s="1" t="s">
        <v>10</v>
      </c>
      <c r="C132" s="5">
        <v>10131</v>
      </c>
      <c r="D132" s="1" t="s">
        <v>262</v>
      </c>
      <c r="E132" s="1" t="s">
        <v>263</v>
      </c>
      <c r="F132" s="1" t="str">
        <f>"3520206112143"</f>
        <v>3520206112143</v>
      </c>
      <c r="G132" s="6">
        <v>41389</v>
      </c>
      <c r="H132" s="1" t="s">
        <v>13</v>
      </c>
      <c r="I132" s="1" t="s">
        <v>208</v>
      </c>
    </row>
    <row r="133" spans="1:9" ht="15">
      <c r="A133" s="1" t="s">
        <v>9</v>
      </c>
      <c r="B133" s="1" t="s">
        <v>10</v>
      </c>
      <c r="C133" s="5">
        <v>10132</v>
      </c>
      <c r="D133" s="1" t="s">
        <v>264</v>
      </c>
      <c r="E133" s="1" t="s">
        <v>265</v>
      </c>
      <c r="F133" s="1" t="str">
        <f>"3520215136061"</f>
        <v>3520215136061</v>
      </c>
      <c r="G133" s="6">
        <v>41389</v>
      </c>
      <c r="H133" s="1" t="s">
        <v>13</v>
      </c>
      <c r="I133" s="1" t="s">
        <v>208</v>
      </c>
    </row>
    <row r="134" spans="1:9" ht="15">
      <c r="A134" s="1" t="s">
        <v>9</v>
      </c>
      <c r="B134" s="1" t="s">
        <v>10</v>
      </c>
      <c r="C134" s="5">
        <v>10133</v>
      </c>
      <c r="D134" s="1" t="s">
        <v>266</v>
      </c>
      <c r="E134" s="1" t="s">
        <v>267</v>
      </c>
      <c r="F134" s="1" t="str">
        <f>"3520222272993"</f>
        <v>3520222272993</v>
      </c>
      <c r="G134" s="6">
        <v>41389</v>
      </c>
      <c r="H134" s="1" t="s">
        <v>13</v>
      </c>
      <c r="I134" s="1" t="s">
        <v>208</v>
      </c>
    </row>
    <row r="135" spans="1:9" ht="15">
      <c r="A135" s="1" t="s">
        <v>9</v>
      </c>
      <c r="B135" s="1" t="s">
        <v>10</v>
      </c>
      <c r="C135" s="5">
        <v>10134</v>
      </c>
      <c r="D135" s="1" t="s">
        <v>266</v>
      </c>
      <c r="E135" s="1" t="s">
        <v>268</v>
      </c>
      <c r="F135" s="1" t="str">
        <f>"3520126443937"</f>
        <v>3520126443937</v>
      </c>
      <c r="G135" s="6">
        <v>41389</v>
      </c>
      <c r="H135" s="1" t="s">
        <v>13</v>
      </c>
      <c r="I135" s="1" t="s">
        <v>208</v>
      </c>
    </row>
    <row r="136" spans="1:9" ht="15">
      <c r="A136" s="1" t="s">
        <v>9</v>
      </c>
      <c r="B136" s="1" t="s">
        <v>10</v>
      </c>
      <c r="C136" s="5">
        <v>10135</v>
      </c>
      <c r="D136" s="1" t="s">
        <v>269</v>
      </c>
      <c r="E136" s="1" t="s">
        <v>270</v>
      </c>
      <c r="F136" s="1" t="str">
        <f>"3410309078405"</f>
        <v>3410309078405</v>
      </c>
      <c r="G136" s="6">
        <v>41389</v>
      </c>
      <c r="H136" s="1" t="s">
        <v>13</v>
      </c>
      <c r="I136" s="1" t="s">
        <v>208</v>
      </c>
    </row>
    <row r="137" spans="1:9" ht="15">
      <c r="A137" s="1" t="s">
        <v>9</v>
      </c>
      <c r="B137" s="1" t="s">
        <v>10</v>
      </c>
      <c r="C137" s="5">
        <v>10136</v>
      </c>
      <c r="D137" s="1" t="s">
        <v>271</v>
      </c>
      <c r="E137" s="1" t="s">
        <v>272</v>
      </c>
      <c r="F137" s="1" t="str">
        <f>"3520238090827"</f>
        <v>3520238090827</v>
      </c>
      <c r="G137" s="6">
        <v>41389</v>
      </c>
      <c r="H137" s="1" t="s">
        <v>13</v>
      </c>
      <c r="I137" s="1" t="s">
        <v>208</v>
      </c>
    </row>
    <row r="138" spans="1:9" ht="15">
      <c r="A138" s="1" t="s">
        <v>9</v>
      </c>
      <c r="B138" s="1" t="s">
        <v>10</v>
      </c>
      <c r="C138" s="5">
        <v>10137</v>
      </c>
      <c r="D138" s="1" t="s">
        <v>273</v>
      </c>
      <c r="E138" s="1" t="s">
        <v>206</v>
      </c>
      <c r="F138" s="1" t="str">
        <f>"3450115926263"</f>
        <v>3450115926263</v>
      </c>
      <c r="G138" s="6">
        <v>41389</v>
      </c>
      <c r="H138" s="1" t="s">
        <v>13</v>
      </c>
      <c r="I138" s="1" t="s">
        <v>208</v>
      </c>
    </row>
    <row r="139" spans="1:9" ht="15">
      <c r="A139" s="1" t="s">
        <v>9</v>
      </c>
      <c r="B139" s="1" t="s">
        <v>10</v>
      </c>
      <c r="C139" s="5">
        <v>10138</v>
      </c>
      <c r="D139" s="1" t="s">
        <v>274</v>
      </c>
      <c r="E139" s="1" t="s">
        <v>115</v>
      </c>
      <c r="F139" s="1" t="str">
        <f>"3430118221193"</f>
        <v>3430118221193</v>
      </c>
      <c r="G139" s="6">
        <v>41389</v>
      </c>
      <c r="H139" s="1" t="s">
        <v>13</v>
      </c>
      <c r="I139" s="1" t="s">
        <v>208</v>
      </c>
    </row>
    <row r="140" spans="1:9" ht="15">
      <c r="A140" s="1" t="s">
        <v>9</v>
      </c>
      <c r="B140" s="1" t="s">
        <v>10</v>
      </c>
      <c r="C140" s="5">
        <v>10139</v>
      </c>
      <c r="D140" s="1" t="s">
        <v>275</v>
      </c>
      <c r="E140" s="1" t="s">
        <v>276</v>
      </c>
      <c r="F140" s="1" t="str">
        <f>"3520245461235"</f>
        <v>3520245461235</v>
      </c>
      <c r="G140" s="6">
        <v>41389</v>
      </c>
      <c r="H140" s="1" t="s">
        <v>13</v>
      </c>
      <c r="I140" s="1" t="s">
        <v>208</v>
      </c>
    </row>
    <row r="141" spans="1:9" ht="15">
      <c r="A141" s="1" t="s">
        <v>9</v>
      </c>
      <c r="B141" s="1" t="s">
        <v>10</v>
      </c>
      <c r="C141" s="5">
        <v>10140</v>
      </c>
      <c r="D141" s="1" t="s">
        <v>277</v>
      </c>
      <c r="E141" s="1" t="s">
        <v>278</v>
      </c>
      <c r="F141" s="1" t="str">
        <f>"3430143282297"</f>
        <v>3430143282297</v>
      </c>
      <c r="G141" s="6">
        <v>41389</v>
      </c>
      <c r="H141" s="1" t="s">
        <v>13</v>
      </c>
      <c r="I141" s="1" t="s">
        <v>208</v>
      </c>
    </row>
    <row r="142" spans="1:9" ht="15">
      <c r="A142" s="1" t="s">
        <v>9</v>
      </c>
      <c r="B142" s="1" t="s">
        <v>10</v>
      </c>
      <c r="C142" s="5">
        <v>10141</v>
      </c>
      <c r="D142" s="1" t="s">
        <v>279</v>
      </c>
      <c r="E142" s="1" t="s">
        <v>280</v>
      </c>
      <c r="F142" s="1" t="str">
        <f>"3310497691763"</f>
        <v>3310497691763</v>
      </c>
      <c r="G142" s="6">
        <v>41389</v>
      </c>
      <c r="H142" s="1" t="s">
        <v>13</v>
      </c>
      <c r="I142" s="1" t="s">
        <v>208</v>
      </c>
    </row>
    <row r="143" spans="1:9" ht="15">
      <c r="A143" s="1" t="s">
        <v>9</v>
      </c>
      <c r="B143" s="1" t="s">
        <v>10</v>
      </c>
      <c r="C143" s="5">
        <v>10142</v>
      </c>
      <c r="D143" s="1" t="s">
        <v>281</v>
      </c>
      <c r="E143" s="1" t="s">
        <v>282</v>
      </c>
      <c r="F143" s="1" t="str">
        <f>"3540449375679"</f>
        <v>3540449375679</v>
      </c>
      <c r="G143" s="6">
        <v>41389</v>
      </c>
      <c r="H143" s="1" t="s">
        <v>13</v>
      </c>
      <c r="I143" s="1" t="s">
        <v>208</v>
      </c>
    </row>
    <row r="144" spans="1:9" ht="15">
      <c r="A144" s="1" t="s">
        <v>9</v>
      </c>
      <c r="B144" s="1" t="s">
        <v>10</v>
      </c>
      <c r="C144" s="5">
        <v>10143</v>
      </c>
      <c r="D144" s="1" t="s">
        <v>283</v>
      </c>
      <c r="E144" s="1" t="s">
        <v>284</v>
      </c>
      <c r="F144" s="1" t="str">
        <f>"3460328710455"</f>
        <v>3460328710455</v>
      </c>
      <c r="G144" s="6">
        <v>41389</v>
      </c>
      <c r="H144" s="1" t="s">
        <v>13</v>
      </c>
      <c r="I144" s="1" t="s">
        <v>208</v>
      </c>
    </row>
    <row r="145" spans="1:9" ht="15">
      <c r="A145" s="1" t="s">
        <v>9</v>
      </c>
      <c r="B145" s="1" t="s">
        <v>10</v>
      </c>
      <c r="C145" s="5">
        <v>10144</v>
      </c>
      <c r="D145" s="1" t="s">
        <v>285</v>
      </c>
      <c r="E145" s="1" t="s">
        <v>286</v>
      </c>
      <c r="F145" s="1" t="str">
        <f>"3410204147809"</f>
        <v>3410204147809</v>
      </c>
      <c r="G145" s="6">
        <v>41389</v>
      </c>
      <c r="H145" s="1" t="s">
        <v>13</v>
      </c>
      <c r="I145" s="1" t="s">
        <v>208</v>
      </c>
    </row>
    <row r="146" spans="1:9" ht="15">
      <c r="A146" s="1" t="s">
        <v>9</v>
      </c>
      <c r="B146" s="1" t="s">
        <v>10</v>
      </c>
      <c r="C146" s="5">
        <v>10145</v>
      </c>
      <c r="D146" s="1" t="s">
        <v>287</v>
      </c>
      <c r="E146" s="1" t="s">
        <v>133</v>
      </c>
      <c r="F146" s="1" t="str">
        <f>"3430290714101"</f>
        <v>3430290714101</v>
      </c>
      <c r="G146" s="6">
        <v>41389</v>
      </c>
      <c r="H146" s="1" t="s">
        <v>13</v>
      </c>
      <c r="I146" s="1" t="s">
        <v>208</v>
      </c>
    </row>
    <row r="147" spans="1:9" ht="15">
      <c r="A147" s="1" t="s">
        <v>9</v>
      </c>
      <c r="B147" s="1" t="s">
        <v>10</v>
      </c>
      <c r="C147" s="5">
        <v>10146</v>
      </c>
      <c r="D147" s="1" t="s">
        <v>288</v>
      </c>
      <c r="E147" s="1" t="s">
        <v>289</v>
      </c>
      <c r="F147" s="1" t="str">
        <f>"3120233412105"</f>
        <v>3120233412105</v>
      </c>
      <c r="G147" s="6">
        <v>41389</v>
      </c>
      <c r="H147" s="1" t="s">
        <v>13</v>
      </c>
      <c r="I147" s="1" t="s">
        <v>208</v>
      </c>
    </row>
    <row r="148" spans="1:9" ht="15">
      <c r="A148" s="1" t="s">
        <v>9</v>
      </c>
      <c r="B148" s="1" t="s">
        <v>10</v>
      </c>
      <c r="C148" s="5">
        <v>10147</v>
      </c>
      <c r="D148" s="1" t="s">
        <v>290</v>
      </c>
      <c r="E148" s="1" t="s">
        <v>291</v>
      </c>
      <c r="F148" s="1" t="str">
        <f>"3450119201305"</f>
        <v>3450119201305</v>
      </c>
      <c r="G148" s="6">
        <v>41389</v>
      </c>
      <c r="H148" s="1" t="s">
        <v>13</v>
      </c>
      <c r="I148" s="1" t="s">
        <v>208</v>
      </c>
    </row>
    <row r="149" spans="1:9" ht="15">
      <c r="A149" s="1" t="s">
        <v>9</v>
      </c>
      <c r="B149" s="1" t="s">
        <v>10</v>
      </c>
      <c r="C149" s="5">
        <v>10148</v>
      </c>
      <c r="D149" s="1" t="s">
        <v>292</v>
      </c>
      <c r="E149" s="1" t="s">
        <v>293</v>
      </c>
      <c r="F149" s="1" t="str">
        <f>"3320167211821"</f>
        <v>3320167211821</v>
      </c>
      <c r="G149" s="6">
        <v>41389</v>
      </c>
      <c r="H149" s="1" t="s">
        <v>13</v>
      </c>
      <c r="I149" s="1" t="s">
        <v>208</v>
      </c>
    </row>
    <row r="150" spans="1:9" ht="15">
      <c r="A150" s="1" t="s">
        <v>9</v>
      </c>
      <c r="B150" s="1" t="s">
        <v>10</v>
      </c>
      <c r="C150" s="5">
        <v>10149</v>
      </c>
      <c r="D150" s="1" t="s">
        <v>294</v>
      </c>
      <c r="E150" s="1" t="s">
        <v>161</v>
      </c>
      <c r="F150" s="1" t="str">
        <f>"3450271592447"</f>
        <v>3450271592447</v>
      </c>
      <c r="G150" s="6">
        <v>41389</v>
      </c>
      <c r="H150" s="1" t="s">
        <v>13</v>
      </c>
      <c r="I150" s="1" t="s">
        <v>208</v>
      </c>
    </row>
    <row r="151" spans="1:9" ht="15">
      <c r="A151" s="1" t="s">
        <v>9</v>
      </c>
      <c r="B151" s="1" t="s">
        <v>10</v>
      </c>
      <c r="C151" s="5">
        <v>10150</v>
      </c>
      <c r="D151" s="1" t="s">
        <v>295</v>
      </c>
      <c r="E151" s="1" t="s">
        <v>296</v>
      </c>
      <c r="F151" s="1" t="str">
        <f>"3510124957079"</f>
        <v>3510124957079</v>
      </c>
      <c r="G151" s="6">
        <v>41389</v>
      </c>
      <c r="H151" s="1" t="s">
        <v>13</v>
      </c>
      <c r="I151" s="1" t="s">
        <v>208</v>
      </c>
    </row>
    <row r="152" spans="1:9" ht="15">
      <c r="A152" s="1" t="s">
        <v>9</v>
      </c>
      <c r="B152" s="1" t="s">
        <v>10</v>
      </c>
      <c r="C152" s="5">
        <v>10151</v>
      </c>
      <c r="D152" s="1" t="s">
        <v>297</v>
      </c>
      <c r="E152" s="1" t="s">
        <v>298</v>
      </c>
      <c r="F152" s="1" t="str">
        <f>"3440358327831"</f>
        <v>3440358327831</v>
      </c>
      <c r="G152" s="6">
        <v>41389</v>
      </c>
      <c r="H152" s="1" t="s">
        <v>13</v>
      </c>
      <c r="I152" s="1" t="s">
        <v>208</v>
      </c>
    </row>
    <row r="153" spans="1:9" ht="15">
      <c r="A153" s="1" t="s">
        <v>9</v>
      </c>
      <c r="B153" s="1" t="s">
        <v>10</v>
      </c>
      <c r="C153" s="5">
        <v>10152</v>
      </c>
      <c r="D153" s="1" t="s">
        <v>299</v>
      </c>
      <c r="E153" s="1" t="s">
        <v>300</v>
      </c>
      <c r="F153" s="1" t="str">
        <f>"3610492251045"</f>
        <v>3610492251045</v>
      </c>
      <c r="G153" s="6">
        <v>41389</v>
      </c>
      <c r="H153" s="1" t="s">
        <v>13</v>
      </c>
      <c r="I153" s="1" t="s">
        <v>208</v>
      </c>
    </row>
    <row r="154" spans="1:9" ht="15">
      <c r="A154" s="1" t="s">
        <v>9</v>
      </c>
      <c r="B154" s="1" t="s">
        <v>10</v>
      </c>
      <c r="C154" s="5">
        <v>10153</v>
      </c>
      <c r="D154" s="1" t="s">
        <v>301</v>
      </c>
      <c r="E154" s="1" t="s">
        <v>302</v>
      </c>
      <c r="F154" s="1" t="str">
        <f>"3130204757803"</f>
        <v>3130204757803</v>
      </c>
      <c r="G154" s="6">
        <v>41389</v>
      </c>
      <c r="H154" s="1" t="s">
        <v>13</v>
      </c>
      <c r="I154" s="1" t="s">
        <v>208</v>
      </c>
    </row>
    <row r="155" spans="1:9" ht="15">
      <c r="A155" s="1" t="s">
        <v>9</v>
      </c>
      <c r="B155" s="1" t="s">
        <v>10</v>
      </c>
      <c r="C155" s="5">
        <v>10154</v>
      </c>
      <c r="D155" s="1" t="s">
        <v>303</v>
      </c>
      <c r="E155" s="1" t="s">
        <v>304</v>
      </c>
      <c r="F155" s="1" t="str">
        <f>"3730165648391"</f>
        <v>3730165648391</v>
      </c>
      <c r="G155" s="6">
        <v>41389</v>
      </c>
      <c r="H155" s="1" t="s">
        <v>13</v>
      </c>
      <c r="I155" s="1" t="s">
        <v>208</v>
      </c>
    </row>
    <row r="156" spans="1:9" ht="15">
      <c r="A156" s="1" t="s">
        <v>9</v>
      </c>
      <c r="B156" s="1" t="s">
        <v>10</v>
      </c>
      <c r="C156" s="5">
        <v>10155</v>
      </c>
      <c r="D156" s="1" t="s">
        <v>305</v>
      </c>
      <c r="E156" s="1" t="s">
        <v>306</v>
      </c>
      <c r="F156" s="1" t="str">
        <f>"3830274685829"</f>
        <v>3830274685829</v>
      </c>
      <c r="G156" s="6">
        <v>41389</v>
      </c>
      <c r="H156" s="1" t="s">
        <v>13</v>
      </c>
      <c r="I156" s="1" t="s">
        <v>208</v>
      </c>
    </row>
    <row r="157" spans="1:9" ht="15">
      <c r="A157" s="1" t="s">
        <v>9</v>
      </c>
      <c r="B157" s="1" t="s">
        <v>10</v>
      </c>
      <c r="C157" s="5">
        <v>10156</v>
      </c>
      <c r="D157" s="1" t="s">
        <v>307</v>
      </c>
      <c r="E157" s="1" t="s">
        <v>308</v>
      </c>
      <c r="F157" s="1" t="str">
        <f>"3660132372317"</f>
        <v>3660132372317</v>
      </c>
      <c r="G157" s="6">
        <v>41389</v>
      </c>
      <c r="H157" s="1" t="s">
        <v>13</v>
      </c>
      <c r="I157" s="1" t="s">
        <v>208</v>
      </c>
    </row>
    <row r="158" spans="1:9" ht="15">
      <c r="A158" s="1" t="s">
        <v>9</v>
      </c>
      <c r="B158" s="1" t="s">
        <v>10</v>
      </c>
      <c r="C158" s="5">
        <v>10157</v>
      </c>
      <c r="D158" s="1" t="s">
        <v>309</v>
      </c>
      <c r="E158" s="1" t="s">
        <v>100</v>
      </c>
      <c r="F158" s="1" t="str">
        <f>"3840291604311"</f>
        <v>3840291604311</v>
      </c>
      <c r="G158" s="6">
        <v>41389</v>
      </c>
      <c r="H158" s="1" t="s">
        <v>13</v>
      </c>
      <c r="I158" s="1" t="s">
        <v>208</v>
      </c>
    </row>
    <row r="159" spans="1:9" ht="15">
      <c r="A159" s="1" t="s">
        <v>9</v>
      </c>
      <c r="B159" s="1" t="s">
        <v>10</v>
      </c>
      <c r="C159" s="5">
        <v>10158</v>
      </c>
      <c r="D159" s="1" t="s">
        <v>310</v>
      </c>
      <c r="E159" s="1" t="s">
        <v>98</v>
      </c>
      <c r="F159" s="1" t="str">
        <f>"3510141922819"</f>
        <v>3510141922819</v>
      </c>
      <c r="G159" s="6">
        <v>41389</v>
      </c>
      <c r="H159" s="1" t="s">
        <v>13</v>
      </c>
      <c r="I159" s="1" t="s">
        <v>208</v>
      </c>
    </row>
    <row r="160" spans="1:9" ht="15">
      <c r="A160" s="1" t="s">
        <v>9</v>
      </c>
      <c r="B160" s="1" t="s">
        <v>10</v>
      </c>
      <c r="C160" s="5">
        <v>10159</v>
      </c>
      <c r="D160" s="1" t="s">
        <v>311</v>
      </c>
      <c r="E160" s="1" t="s">
        <v>176</v>
      </c>
      <c r="F160" s="1" t="str">
        <f>"3520113920519"</f>
        <v>3520113920519</v>
      </c>
      <c r="G160" s="6">
        <v>41389</v>
      </c>
      <c r="H160" s="1" t="s">
        <v>13</v>
      </c>
      <c r="I160" s="1" t="s">
        <v>208</v>
      </c>
    </row>
    <row r="161" spans="1:9" ht="15">
      <c r="A161" s="1" t="s">
        <v>9</v>
      </c>
      <c r="B161" s="1" t="s">
        <v>10</v>
      </c>
      <c r="C161" s="5">
        <v>10160</v>
      </c>
      <c r="D161" s="1" t="s">
        <v>252</v>
      </c>
      <c r="E161" s="1" t="s">
        <v>312</v>
      </c>
      <c r="F161" s="1" t="str">
        <f>"3840285672623"</f>
        <v>3840285672623</v>
      </c>
      <c r="G161" s="6">
        <v>41389</v>
      </c>
      <c r="H161" s="1" t="s">
        <v>13</v>
      </c>
      <c r="I161" s="1" t="s">
        <v>208</v>
      </c>
    </row>
    <row r="162" spans="1:9" ht="15">
      <c r="A162" s="1" t="s">
        <v>9</v>
      </c>
      <c r="B162" s="1" t="s">
        <v>10</v>
      </c>
      <c r="C162" s="5">
        <v>10161</v>
      </c>
      <c r="D162" s="1" t="s">
        <v>313</v>
      </c>
      <c r="E162" s="1" t="s">
        <v>314</v>
      </c>
      <c r="F162" s="1" t="str">
        <f>"3320208065781"</f>
        <v>3320208065781</v>
      </c>
      <c r="G162" s="6">
        <v>41389</v>
      </c>
      <c r="H162" s="1" t="s">
        <v>13</v>
      </c>
      <c r="I162" s="1" t="s">
        <v>208</v>
      </c>
    </row>
    <row r="163" spans="1:9" ht="15">
      <c r="A163" s="1" t="s">
        <v>9</v>
      </c>
      <c r="B163" s="1" t="s">
        <v>10</v>
      </c>
      <c r="C163" s="5">
        <v>10162</v>
      </c>
      <c r="D163" s="1" t="s">
        <v>315</v>
      </c>
      <c r="E163" s="1" t="s">
        <v>316</v>
      </c>
      <c r="F163" s="1" t="str">
        <f>"3120479087513"</f>
        <v>3120479087513</v>
      </c>
      <c r="G163" s="6">
        <v>41389</v>
      </c>
      <c r="H163" s="1" t="s">
        <v>13</v>
      </c>
      <c r="I163" s="1" t="s">
        <v>208</v>
      </c>
    </row>
    <row r="164" spans="1:9" ht="15">
      <c r="A164" s="1" t="s">
        <v>9</v>
      </c>
      <c r="B164" s="1" t="s">
        <v>10</v>
      </c>
      <c r="C164" s="5">
        <v>10163</v>
      </c>
      <c r="D164" s="1" t="s">
        <v>317</v>
      </c>
      <c r="E164" s="1" t="s">
        <v>318</v>
      </c>
      <c r="F164" s="1" t="str">
        <f>"3240331966923"</f>
        <v>3240331966923</v>
      </c>
      <c r="G164" s="6">
        <v>41389</v>
      </c>
      <c r="H164" s="1" t="s">
        <v>13</v>
      </c>
      <c r="I164" s="1" t="s">
        <v>208</v>
      </c>
    </row>
    <row r="165" spans="1:9" ht="15">
      <c r="A165" s="1" t="s">
        <v>9</v>
      </c>
      <c r="B165" s="1" t="s">
        <v>10</v>
      </c>
      <c r="C165" s="5">
        <v>10164</v>
      </c>
      <c r="D165" s="1" t="s">
        <v>319</v>
      </c>
      <c r="E165" s="1" t="s">
        <v>320</v>
      </c>
      <c r="F165" s="1" t="str">
        <f>"3520202264309"</f>
        <v>3520202264309</v>
      </c>
      <c r="G165" s="6">
        <v>41389</v>
      </c>
      <c r="H165" s="1" t="s">
        <v>13</v>
      </c>
      <c r="I165" s="1" t="s">
        <v>208</v>
      </c>
    </row>
    <row r="166" spans="1:9" ht="15">
      <c r="A166" s="1" t="s">
        <v>9</v>
      </c>
      <c r="B166" s="1" t="s">
        <v>10</v>
      </c>
      <c r="C166" s="5">
        <v>10165</v>
      </c>
      <c r="D166" s="1" t="s">
        <v>321</v>
      </c>
      <c r="E166" s="1" t="s">
        <v>77</v>
      </c>
      <c r="F166" s="1" t="str">
        <f>"3410482162163"</f>
        <v>3410482162163</v>
      </c>
      <c r="G166" s="6">
        <v>41389</v>
      </c>
      <c r="H166" s="1" t="s">
        <v>13</v>
      </c>
      <c r="I166" s="1" t="s">
        <v>208</v>
      </c>
    </row>
    <row r="167" spans="1:9" ht="15">
      <c r="A167" s="1" t="s">
        <v>9</v>
      </c>
      <c r="B167" s="1" t="s">
        <v>10</v>
      </c>
      <c r="C167" s="5">
        <v>10166</v>
      </c>
      <c r="D167" s="1" t="s">
        <v>322</v>
      </c>
      <c r="E167" s="1" t="s">
        <v>323</v>
      </c>
      <c r="F167" s="1" t="str">
        <f>"3460202933415"</f>
        <v>3460202933415</v>
      </c>
      <c r="G167" s="6">
        <v>41389</v>
      </c>
      <c r="H167" s="1" t="s">
        <v>13</v>
      </c>
      <c r="I167" s="1" t="s">
        <v>208</v>
      </c>
    </row>
    <row r="168" spans="1:9" ht="15">
      <c r="A168" s="1" t="s">
        <v>9</v>
      </c>
      <c r="B168" s="1" t="s">
        <v>10</v>
      </c>
      <c r="C168" s="5">
        <v>10167</v>
      </c>
      <c r="D168" s="1" t="s">
        <v>324</v>
      </c>
      <c r="E168" s="1" t="s">
        <v>325</v>
      </c>
      <c r="F168" s="1" t="str">
        <f>"3520231709685"</f>
        <v>3520231709685</v>
      </c>
      <c r="G168" s="6">
        <v>41389</v>
      </c>
      <c r="H168" s="1" t="s">
        <v>13</v>
      </c>
      <c r="I168" s="1" t="s">
        <v>208</v>
      </c>
    </row>
    <row r="169" spans="1:9" ht="15">
      <c r="A169" s="1" t="s">
        <v>9</v>
      </c>
      <c r="B169" s="1" t="s">
        <v>10</v>
      </c>
      <c r="C169" s="5">
        <v>10168</v>
      </c>
      <c r="D169" s="1" t="s">
        <v>326</v>
      </c>
      <c r="E169" s="1" t="s">
        <v>327</v>
      </c>
      <c r="F169" s="1" t="str">
        <f>"3540441728673"</f>
        <v>3540441728673</v>
      </c>
      <c r="G169" s="6">
        <v>41389</v>
      </c>
      <c r="H169" s="1" t="s">
        <v>13</v>
      </c>
      <c r="I169" s="1" t="s">
        <v>208</v>
      </c>
    </row>
    <row r="170" spans="1:9" ht="15">
      <c r="A170" s="1" t="s">
        <v>9</v>
      </c>
      <c r="B170" s="1" t="s">
        <v>10</v>
      </c>
      <c r="C170" s="5">
        <v>10169</v>
      </c>
      <c r="D170" s="1" t="s">
        <v>328</v>
      </c>
      <c r="E170" s="1" t="s">
        <v>329</v>
      </c>
      <c r="F170" s="1" t="str">
        <f>"1730118548955"</f>
        <v>1730118548955</v>
      </c>
      <c r="G170" s="6">
        <v>41389</v>
      </c>
      <c r="H170" s="1" t="s">
        <v>13</v>
      </c>
      <c r="I170" s="1" t="s">
        <v>208</v>
      </c>
    </row>
    <row r="171" spans="1:9" ht="15">
      <c r="A171" s="1" t="s">
        <v>9</v>
      </c>
      <c r="B171" s="1" t="s">
        <v>10</v>
      </c>
      <c r="C171" s="5">
        <v>10170</v>
      </c>
      <c r="D171" s="1" t="s">
        <v>330</v>
      </c>
      <c r="E171" s="1" t="s">
        <v>331</v>
      </c>
      <c r="F171" s="1" t="str">
        <f>"3830288131089"</f>
        <v>3830288131089</v>
      </c>
      <c r="G171" s="6">
        <v>41389</v>
      </c>
      <c r="H171" s="1" t="s">
        <v>13</v>
      </c>
      <c r="I171" s="1" t="s">
        <v>208</v>
      </c>
    </row>
    <row r="172" spans="1:9" ht="15">
      <c r="A172" s="1" t="s">
        <v>9</v>
      </c>
      <c r="B172" s="1" t="s">
        <v>10</v>
      </c>
      <c r="C172" s="5">
        <v>10171</v>
      </c>
      <c r="D172" s="1" t="s">
        <v>332</v>
      </c>
      <c r="E172" s="1" t="s">
        <v>333</v>
      </c>
      <c r="F172" s="1" t="str">
        <f>"3830239337605"</f>
        <v>3830239337605</v>
      </c>
      <c r="G172" s="6">
        <v>41389</v>
      </c>
      <c r="H172" s="1" t="s">
        <v>13</v>
      </c>
      <c r="I172" s="1" t="s">
        <v>208</v>
      </c>
    </row>
    <row r="173" spans="1:9" ht="15">
      <c r="A173" s="1" t="s">
        <v>9</v>
      </c>
      <c r="B173" s="1" t="s">
        <v>10</v>
      </c>
      <c r="C173" s="5">
        <v>10172</v>
      </c>
      <c r="D173" s="1" t="s">
        <v>334</v>
      </c>
      <c r="E173" s="1" t="s">
        <v>335</v>
      </c>
      <c r="F173" s="1" t="str">
        <f>"3410343670269"</f>
        <v>3410343670269</v>
      </c>
      <c r="G173" s="6">
        <v>41389</v>
      </c>
      <c r="H173" s="1" t="s">
        <v>13</v>
      </c>
      <c r="I173" s="1" t="s">
        <v>208</v>
      </c>
    </row>
    <row r="174" spans="1:9" ht="15">
      <c r="A174" s="1" t="s">
        <v>9</v>
      </c>
      <c r="B174" s="1" t="s">
        <v>10</v>
      </c>
      <c r="C174" s="5">
        <v>10173</v>
      </c>
      <c r="D174" s="1" t="s">
        <v>336</v>
      </c>
      <c r="E174" s="1" t="s">
        <v>272</v>
      </c>
      <c r="F174" s="1" t="str">
        <f>"3840132171423"</f>
        <v>3840132171423</v>
      </c>
      <c r="G174" s="6">
        <v>41389</v>
      </c>
      <c r="H174" s="1" t="s">
        <v>13</v>
      </c>
      <c r="I174" s="1" t="s">
        <v>208</v>
      </c>
    </row>
    <row r="175" spans="1:9" ht="15">
      <c r="A175" s="1" t="s">
        <v>9</v>
      </c>
      <c r="B175" s="1" t="s">
        <v>10</v>
      </c>
      <c r="C175" s="5">
        <v>10174</v>
      </c>
      <c r="D175" s="1" t="s">
        <v>337</v>
      </c>
      <c r="E175" s="1" t="s">
        <v>338</v>
      </c>
      <c r="F175" s="1" t="str">
        <f>"3440178625459"</f>
        <v>3440178625459</v>
      </c>
      <c r="G175" s="6">
        <v>41389</v>
      </c>
      <c r="H175" s="1" t="s">
        <v>13</v>
      </c>
      <c r="I175" s="1" t="s">
        <v>208</v>
      </c>
    </row>
    <row r="176" spans="1:9" ht="15">
      <c r="A176" s="1" t="s">
        <v>9</v>
      </c>
      <c r="B176" s="1" t="s">
        <v>10</v>
      </c>
      <c r="C176" s="5">
        <v>10175</v>
      </c>
      <c r="D176" s="1" t="s">
        <v>339</v>
      </c>
      <c r="E176" s="1" t="s">
        <v>340</v>
      </c>
      <c r="F176" s="1" t="str">
        <f>"3520240470667"</f>
        <v>3520240470667</v>
      </c>
      <c r="G176" s="6">
        <v>41389</v>
      </c>
      <c r="H176" s="1" t="s">
        <v>13</v>
      </c>
      <c r="I176" s="1" t="s">
        <v>208</v>
      </c>
    </row>
    <row r="177" spans="1:9" ht="15">
      <c r="A177" s="1" t="s">
        <v>9</v>
      </c>
      <c r="B177" s="1" t="s">
        <v>10</v>
      </c>
      <c r="C177" s="5">
        <v>10176</v>
      </c>
      <c r="D177" s="1" t="s">
        <v>341</v>
      </c>
      <c r="E177" s="1" t="s">
        <v>342</v>
      </c>
      <c r="F177" s="1" t="str">
        <f>"3730123389761"</f>
        <v>3730123389761</v>
      </c>
      <c r="G177" s="6">
        <v>41389</v>
      </c>
      <c r="H177" s="1" t="s">
        <v>13</v>
      </c>
      <c r="I177" s="1" t="s">
        <v>208</v>
      </c>
    </row>
    <row r="178" spans="1:9" ht="15">
      <c r="A178" s="1" t="s">
        <v>9</v>
      </c>
      <c r="B178" s="1" t="s">
        <v>10</v>
      </c>
      <c r="C178" s="5">
        <v>10177</v>
      </c>
      <c r="D178" s="1" t="s">
        <v>343</v>
      </c>
      <c r="E178" s="1" t="s">
        <v>344</v>
      </c>
      <c r="F178" s="1" t="str">
        <f>"3410124140470"</f>
        <v>3410124140470</v>
      </c>
      <c r="G178" s="6">
        <v>41389</v>
      </c>
      <c r="H178" s="1" t="s">
        <v>13</v>
      </c>
      <c r="I178" s="1" t="s">
        <v>208</v>
      </c>
    </row>
    <row r="179" spans="1:9" ht="15">
      <c r="A179" s="1" t="s">
        <v>9</v>
      </c>
      <c r="B179" s="1" t="s">
        <v>10</v>
      </c>
      <c r="C179" s="5">
        <v>10178</v>
      </c>
      <c r="D179" s="1" t="s">
        <v>345</v>
      </c>
      <c r="E179" s="1" t="s">
        <v>346</v>
      </c>
      <c r="F179" s="1" t="str">
        <f>"3540381142139"</f>
        <v>3540381142139</v>
      </c>
      <c r="G179" s="6">
        <v>41389</v>
      </c>
      <c r="H179" s="1" t="s">
        <v>13</v>
      </c>
      <c r="I179" s="1" t="s">
        <v>208</v>
      </c>
    </row>
    <row r="180" spans="1:9" ht="15">
      <c r="A180" s="1" t="s">
        <v>9</v>
      </c>
      <c r="B180" s="1" t="s">
        <v>10</v>
      </c>
      <c r="C180" s="5">
        <v>10179</v>
      </c>
      <c r="D180" s="1" t="s">
        <v>347</v>
      </c>
      <c r="E180" s="1" t="s">
        <v>348</v>
      </c>
      <c r="F180" s="1" t="str">
        <f>"3840320721911"</f>
        <v>3840320721911</v>
      </c>
      <c r="G180" s="6">
        <v>41389</v>
      </c>
      <c r="H180" s="1" t="s">
        <v>13</v>
      </c>
      <c r="I180" s="1" t="s">
        <v>208</v>
      </c>
    </row>
    <row r="181" spans="1:9" ht="15">
      <c r="A181" s="1" t="s">
        <v>9</v>
      </c>
      <c r="B181" s="1" t="s">
        <v>10</v>
      </c>
      <c r="C181" s="5">
        <v>10180</v>
      </c>
      <c r="D181" s="1" t="s">
        <v>349</v>
      </c>
      <c r="E181" s="1" t="s">
        <v>350</v>
      </c>
      <c r="F181" s="1" t="str">
        <f>"3460136878009"</f>
        <v>3460136878009</v>
      </c>
      <c r="G181" s="6">
        <v>41389</v>
      </c>
      <c r="H181" s="1" t="s">
        <v>13</v>
      </c>
      <c r="I181" s="1" t="s">
        <v>208</v>
      </c>
    </row>
    <row r="182" spans="1:9" ht="15">
      <c r="A182" s="1" t="s">
        <v>9</v>
      </c>
      <c r="B182" s="1" t="s">
        <v>10</v>
      </c>
      <c r="C182" s="5">
        <v>10181</v>
      </c>
      <c r="D182" s="1" t="s">
        <v>351</v>
      </c>
      <c r="E182" s="1" t="s">
        <v>352</v>
      </c>
      <c r="F182" s="1" t="str">
        <f>"3740519661749"</f>
        <v>3740519661749</v>
      </c>
      <c r="G182" s="6">
        <v>41389</v>
      </c>
      <c r="H182" s="1" t="s">
        <v>13</v>
      </c>
      <c r="I182" s="1" t="s">
        <v>208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faisal</cp:lastModifiedBy>
  <dcterms:created xsi:type="dcterms:W3CDTF">2013-04-19T05:47:40Z</dcterms:created>
  <dcterms:modified xsi:type="dcterms:W3CDTF">2013-04-19T05:47:41Z</dcterms:modified>
  <cp:category/>
  <cp:version/>
  <cp:contentType/>
  <cp:contentStatus/>
</cp:coreProperties>
</file>